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1" documentId="11_3751A91ACA8C3135E83C5D445F15FAF673F709FD" xr6:coauthVersionLast="47" xr6:coauthVersionMax="47" xr10:uidLastSave="{B975A35E-5A1E-4BC5-9B0F-166178061A8A}"/>
  <bookViews>
    <workbookView xWindow="-120" yWindow="-120" windowWidth="29040" windowHeight="15720" xr2:uid="{00000000-000D-0000-FFFF-FFFF00000000}"/>
  </bookViews>
  <sheets>
    <sheet name="Istruzioni" sheetId="1" r:id="rId1"/>
    <sheet name="1 Scadenze attive" sheetId="2" r:id="rId2"/>
    <sheet name="2 Scadenze passive" sheetId="3" r:id="rId3"/>
    <sheet name="3 Ricorrenti" sheetId="4" r:id="rId4"/>
    <sheet name="4 Riepilog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5" i="5"/>
  <c r="B17" i="5" s="1"/>
  <c r="C11" i="5"/>
  <c r="B11" i="5"/>
  <c r="C10" i="5"/>
  <c r="B10" i="5"/>
  <c r="C9" i="5"/>
  <c r="B9" i="5"/>
  <c r="C8" i="5"/>
  <c r="B8" i="5"/>
  <c r="B3" i="5"/>
  <c r="G29" i="3"/>
  <c r="F29" i="3"/>
  <c r="E29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G29" i="2"/>
  <c r="F29" i="2"/>
  <c r="E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B7" i="5" l="1"/>
  <c r="C7" i="5"/>
</calcChain>
</file>

<file path=xl/sharedStrings.xml><?xml version="1.0" encoding="utf-8"?>
<sst xmlns="http://schemas.openxmlformats.org/spreadsheetml/2006/main" count="183" uniqueCount="144">
  <si>
    <t>SCADENZARIO AZIENDALE</t>
  </si>
  <si>
    <t>SynSphere Italia — Partner Microsoft per le PMI italiane</t>
  </si>
  <si>
    <t>Cosa fa questo template</t>
  </si>
  <si>
    <t>Tiene sotto controllo le scadenze finanziarie e amministrative dell'azienda: fatture clienti da incassare, fatture fornitori da pagare, scadenze ricorrenti (contratti, polizze, certificati, bolli, visure).</t>
  </si>
  <si>
    <t>Pensato per PMI italiane fino a 200 fatture/mese in entrata e in uscita, prima di passare a un sistema integrato (Business Central, gestionale dedicato).</t>
  </si>
  <si>
    <t>Come si usa — ordine dei fogli</t>
  </si>
  <si>
    <t>1.  Scadenze attive — fatture clienti da incassare. Stato Aperto / Pagato / Sollecitato / Insoluto.</t>
  </si>
  <si>
    <t>2.  Scadenze passive — fatture fornitori da pagare. Stato Da pagare / Pagato / In contestazione.</t>
  </si>
  <si>
    <t>3.  Ricorrenti — contratti, polizze, certificati, bolli con frequenza Annuale/Semestrale/Trimestrale/Mensile.</t>
  </si>
  <si>
    <t>4.  Riepilogo — alert su scadenze imminenti (entro 7 e 30 giorni), totali aperti, cash flow netto previsto.</t>
  </si>
  <si>
    <t>Convenzioni grafiche</t>
  </si>
  <si>
    <t>Celle azzurre = input. Celle grigie = calcolate. Righe nere = totali.</t>
  </si>
  <si>
    <t>Scadenze in ritardo = sfondo rosso. Scadenze entro 7 giorni = giallo. Pagate / chiuse = verde. Indicatori automatici basati su TODAY().</t>
  </si>
  <si>
    <t>Quando passare a un sistema integrato</t>
  </si>
  <si>
    <t>Microsoft Dynamics 365 Business Central integra ciclo attivo, ciclo passivo, scadenzario, riconciliazione bancaria, IVA — con flusso unico dalla fattura alla quadratura. Per PMI già su Microsoft 365 è il salto naturale.</t>
  </si>
  <si>
    <t>Per workflow di sollecito automatico via email senza cambiare gestionale, valuta Power Automate + Excel (o SharePoint List) come ponte temporaneo.</t>
  </si>
  <si>
    <t>Domande</t>
  </si>
  <si>
    <t>Assessment scadenzario e roadmap automazione: https://www.synsphere.it/contattaci</t>
  </si>
  <si>
    <t>SCADENZE ATTIVE — FATTURE CLIENTI DA INCASSARE</t>
  </si>
  <si>
    <t>N. fattura</t>
  </si>
  <si>
    <t>Cliente</t>
  </si>
  <si>
    <t>Data emissione</t>
  </si>
  <si>
    <t>Data scadenza</t>
  </si>
  <si>
    <t>Imponibile (€)</t>
  </si>
  <si>
    <t>IVA (€)</t>
  </si>
  <si>
    <t>Totale (€)</t>
  </si>
  <si>
    <t>Stato</t>
  </si>
  <si>
    <t>Data pagamento</t>
  </si>
  <si>
    <t>GG ritardo</t>
  </si>
  <si>
    <t>Note</t>
  </si>
  <si>
    <t>2026/0142</t>
  </si>
  <si>
    <t>ACME Manifattura SRL</t>
  </si>
  <si>
    <t>2026-04-15</t>
  </si>
  <si>
    <t>2026-05-15</t>
  </si>
  <si>
    <t>Aperto</t>
  </si>
  <si>
    <t>2026/0143</t>
  </si>
  <si>
    <t>Studio Bianchi</t>
  </si>
  <si>
    <t>2026-04-18</t>
  </si>
  <si>
    <t>2026-05-18</t>
  </si>
  <si>
    <t>2026/0144</t>
  </si>
  <si>
    <t>Tecnologie Avanzate SpA</t>
  </si>
  <si>
    <t>2026-04-02</t>
  </si>
  <si>
    <t>2026-05-02</t>
  </si>
  <si>
    <t>Sollecitato</t>
  </si>
  <si>
    <t>2026/0145</t>
  </si>
  <si>
    <t>Verde Logistica SRL</t>
  </si>
  <si>
    <t>2026-04-22</t>
  </si>
  <si>
    <t>2026-05-22</t>
  </si>
  <si>
    <t>2026/0140</t>
  </si>
  <si>
    <t>Industria Tessile SRL</t>
  </si>
  <si>
    <t>2026-03-20</t>
  </si>
  <si>
    <t>2026-04-19</t>
  </si>
  <si>
    <t>Pagato</t>
  </si>
  <si>
    <t>2026/0141</t>
  </si>
  <si>
    <t>Officine Meccaniche Po SRL</t>
  </si>
  <si>
    <t>2026-04-01</t>
  </si>
  <si>
    <t>2026-05-01</t>
  </si>
  <si>
    <t>Insoluto</t>
  </si>
  <si>
    <t>TOTALE</t>
  </si>
  <si>
    <t>SCADENZE PASSIVE — FATTURE FORNITORI DA PAGARE</t>
  </si>
  <si>
    <t>N. fattura forn.</t>
  </si>
  <si>
    <t>Fornitore</t>
  </si>
  <si>
    <t>Data ricezione</t>
  </si>
  <si>
    <t>GG mancanti</t>
  </si>
  <si>
    <t>FAT-2026-0089</t>
  </si>
  <si>
    <t>Telecom Italia SpA</t>
  </si>
  <si>
    <t>2026-04-25</t>
  </si>
  <si>
    <t>2026-05-25</t>
  </si>
  <si>
    <t>Da pagare</t>
  </si>
  <si>
    <t>HZ-2026-1124</t>
  </si>
  <si>
    <t>Hertz Italia</t>
  </si>
  <si>
    <t>2026-04-28</t>
  </si>
  <si>
    <t>2026-05-28</t>
  </si>
  <si>
    <t>ENEL-2026-04</t>
  </si>
  <si>
    <t>Enel Energia</t>
  </si>
  <si>
    <t>2026-04-20</t>
  </si>
  <si>
    <t>2026-05-20</t>
  </si>
  <si>
    <t>HOST-2026-Q2</t>
  </si>
  <si>
    <t>Provider hosting</t>
  </si>
  <si>
    <t>2026-04-30</t>
  </si>
  <si>
    <t>2026-04-29</t>
  </si>
  <si>
    <t>LEX-2026-014</t>
  </si>
  <si>
    <t>Studio Legale Verdi</t>
  </si>
  <si>
    <t>2026-05-30</t>
  </si>
  <si>
    <t>INPS-2026-04</t>
  </si>
  <si>
    <t>INPS</t>
  </si>
  <si>
    <t>2026-05-16</t>
  </si>
  <si>
    <t>SCADENZE RICORRENTI — CONTRATTI / POLIZZE / CERTIFICATI</t>
  </si>
  <si>
    <t>Tipo</t>
  </si>
  <si>
    <t>Descrizione</t>
  </si>
  <si>
    <t>Fornitore / ente</t>
  </si>
  <si>
    <t>Frequenza</t>
  </si>
  <si>
    <t>Prossima scadenza</t>
  </si>
  <si>
    <t>Costo (€)</t>
  </si>
  <si>
    <t>Responsabile</t>
  </si>
  <si>
    <t>Polizza</t>
  </si>
  <si>
    <t>RC professionale</t>
  </si>
  <si>
    <t>Generali Italia</t>
  </si>
  <si>
    <t>Annuale</t>
  </si>
  <si>
    <t>2026-09-30</t>
  </si>
  <si>
    <t>Amministrazione</t>
  </si>
  <si>
    <t>RC operativa + furto</t>
  </si>
  <si>
    <t>AXA</t>
  </si>
  <si>
    <t>2026-11-15</t>
  </si>
  <si>
    <t>Software / SaaS</t>
  </si>
  <si>
    <t>Microsoft 365 Business Premium</t>
  </si>
  <si>
    <t>Microsoft</t>
  </si>
  <si>
    <t>2026-12-31</t>
  </si>
  <si>
    <t>IT</t>
  </si>
  <si>
    <t>50 utenti × 23.10 €/u/m</t>
  </si>
  <si>
    <t>Gestionale TeamSystem</t>
  </si>
  <si>
    <t>TeamSystem</t>
  </si>
  <si>
    <t>2026-08-01</t>
  </si>
  <si>
    <t>Bollo</t>
  </si>
  <si>
    <t>Bollo auto pool Audi Q3</t>
  </si>
  <si>
    <t>ACI</t>
  </si>
  <si>
    <t>2026-07-31</t>
  </si>
  <si>
    <t>Bollo auto pool Polo</t>
  </si>
  <si>
    <t>2026-09-15</t>
  </si>
  <si>
    <t>Certificato</t>
  </si>
  <si>
    <t>Visita medica idoneità lavoratori (D.Lgs 81/08)</t>
  </si>
  <si>
    <t>Medico competente</t>
  </si>
  <si>
    <t>2026-10-31</t>
  </si>
  <si>
    <t>RSPP</t>
  </si>
  <si>
    <t>12 dipendenti</t>
  </si>
  <si>
    <t>Antincendio (esercitazione)</t>
  </si>
  <si>
    <t>Tecnico abilitato</t>
  </si>
  <si>
    <t>2026-11-30</t>
  </si>
  <si>
    <t>Visura</t>
  </si>
  <si>
    <t>Visura camerale annuale</t>
  </si>
  <si>
    <t>CCIAA</t>
  </si>
  <si>
    <t>2026-12-15</t>
  </si>
  <si>
    <t>RIEPILOGO SCADENZARIO</t>
  </si>
  <si>
    <t>Aggiornato al:</t>
  </si>
  <si>
    <t>ALERT — scadenze critiche</t>
  </si>
  <si>
    <t>Fatture clienti in ritardo (insoluto + scaduto)</t>
  </si>
  <si>
    <t>Fatture clienti in scadenza nei 7 gg</t>
  </si>
  <si>
    <t>Fatture fornitori in scadenza nei 7 gg</t>
  </si>
  <si>
    <t>Fatture fornitori in ritardo (passive)</t>
  </si>
  <si>
    <t>Ricorrenti in scadenza nei 30 gg</t>
  </si>
  <si>
    <t>TOTALI APERTI</t>
  </si>
  <si>
    <t>Crediti aperti (clienti)</t>
  </si>
  <si>
    <t>Debiti aperti (fornitori)</t>
  </si>
  <si>
    <t>Posizione netta (crediti − debiti)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</si>
</sst>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\ &quot;€&quot;"/>
    <numFmt numFmtId="166" formatCode="#,##0.00\ &quot;€&quot;;[Red]\-#,##0.00\ &quot;€&quot;"/>
  </numFmts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sz val="10"/>
      <color rgb="FF666666"/>
      <name val="Calibri"/>
    </font>
    <font>
      <b/>
      <sz val="10"/>
      <color rgb="FF212529"/>
      <name val="Calibri"/>
    </font>
    <font>
      <b/>
      <sz val="12"/>
      <color rgb="FF0177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0" fontId="10" fillId="0" borderId="0" xfId="0" applyFont="1"/>
    <xf numFmtId="165" fontId="8" fillId="5" borderId="1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18" t="s">
        <v>0</v>
      </c>
      <c r="B1" s="16"/>
    </row>
    <row r="2" spans="1:2" x14ac:dyDescent="0.25">
      <c r="A2" s="17" t="s">
        <v>1</v>
      </c>
      <c r="B2" s="16"/>
    </row>
    <row r="4" spans="1:2" ht="17.25" x14ac:dyDescent="0.25">
      <c r="A4" s="15" t="s">
        <v>2</v>
      </c>
      <c r="B4" s="16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8" spans="1:2" ht="17.25" x14ac:dyDescent="0.25">
      <c r="A8" s="15" t="s">
        <v>5</v>
      </c>
      <c r="B8" s="16"/>
    </row>
    <row r="9" spans="1:2" x14ac:dyDescent="0.25">
      <c r="B9" s="1" t="s">
        <v>6</v>
      </c>
    </row>
    <row r="10" spans="1:2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4" spans="1:2" ht="17.25" x14ac:dyDescent="0.25">
      <c r="A14" s="15" t="s">
        <v>10</v>
      </c>
      <c r="B14" s="16"/>
    </row>
    <row r="15" spans="1:2" x14ac:dyDescent="0.25">
      <c r="B15" s="1" t="s">
        <v>11</v>
      </c>
    </row>
    <row r="16" spans="1:2" ht="30" x14ac:dyDescent="0.25">
      <c r="B16" s="1" t="s">
        <v>12</v>
      </c>
    </row>
    <row r="18" spans="1:2" ht="17.25" x14ac:dyDescent="0.25">
      <c r="A18" s="15" t="s">
        <v>13</v>
      </c>
      <c r="B18" s="16"/>
    </row>
    <row r="19" spans="1:2" ht="45" x14ac:dyDescent="0.25">
      <c r="B19" s="1" t="s">
        <v>14</v>
      </c>
    </row>
    <row r="20" spans="1:2" ht="30" x14ac:dyDescent="0.25">
      <c r="B20" s="1" t="s">
        <v>15</v>
      </c>
    </row>
    <row r="22" spans="1:2" ht="17.25" x14ac:dyDescent="0.25">
      <c r="A22" s="15" t="s">
        <v>16</v>
      </c>
      <c r="B22" s="16"/>
    </row>
    <row r="23" spans="1:2" x14ac:dyDescent="0.25">
      <c r="B23" s="1" t="s">
        <v>17</v>
      </c>
    </row>
  </sheetData>
  <mergeCells count="7">
    <mergeCell ref="A22:B22"/>
    <mergeCell ref="A4:B4"/>
    <mergeCell ref="A2:B2"/>
    <mergeCell ref="A14:B14"/>
    <mergeCell ref="A1:B1"/>
    <mergeCell ref="A18:B18"/>
    <mergeCell ref="A8:B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1" max="1" width="14" customWidth="1"/>
    <col min="2" max="2" width="28" customWidth="1"/>
    <col min="3" max="10" width="14" customWidth="1"/>
    <col min="11" max="11" width="26" customWidth="1"/>
  </cols>
  <sheetData>
    <row r="1" spans="1:11" ht="32.1" customHeight="1" x14ac:dyDescent="0.25">
      <c r="A1" s="1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.95" customHeight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</row>
    <row r="3" spans="1:11" ht="21.95" customHeight="1" x14ac:dyDescent="0.25">
      <c r="A3" s="3" t="s">
        <v>30</v>
      </c>
      <c r="B3" s="3" t="s">
        <v>31</v>
      </c>
      <c r="C3" s="4" t="s">
        <v>32</v>
      </c>
      <c r="D3" s="4" t="s">
        <v>33</v>
      </c>
      <c r="E3" s="5">
        <v>8500</v>
      </c>
      <c r="F3" s="5">
        <v>1870</v>
      </c>
      <c r="G3" s="5">
        <v>10370</v>
      </c>
      <c r="H3" s="3" t="s">
        <v>34</v>
      </c>
      <c r="I3" s="4"/>
      <c r="J3" s="6" t="str">
        <f t="shared" ref="J3:J27" ca="1" si="0">IFERROR(IF(H3="Pagato",IF(ISNUMBER(I3),I3-D3,0),IF(ISNUMBER(D3),MAX(0,TODAY()-D3),"")),"")</f>
        <v/>
      </c>
    </row>
    <row r="4" spans="1:11" ht="21.95" customHeight="1" x14ac:dyDescent="0.25">
      <c r="A4" s="3" t="s">
        <v>35</v>
      </c>
      <c r="B4" s="3" t="s">
        <v>36</v>
      </c>
      <c r="C4" s="4" t="s">
        <v>37</v>
      </c>
      <c r="D4" s="4" t="s">
        <v>38</v>
      </c>
      <c r="E4" s="5">
        <v>2200</v>
      </c>
      <c r="F4" s="5">
        <v>484</v>
      </c>
      <c r="G4" s="5">
        <v>2684</v>
      </c>
      <c r="H4" s="3" t="s">
        <v>34</v>
      </c>
      <c r="I4" s="4"/>
      <c r="J4" s="6" t="str">
        <f t="shared" ca="1" si="0"/>
        <v/>
      </c>
    </row>
    <row r="5" spans="1:11" ht="21.95" customHeight="1" x14ac:dyDescent="0.25">
      <c r="A5" s="3" t="s">
        <v>39</v>
      </c>
      <c r="B5" s="3" t="s">
        <v>40</v>
      </c>
      <c r="C5" s="4" t="s">
        <v>41</v>
      </c>
      <c r="D5" s="4" t="s">
        <v>42</v>
      </c>
      <c r="E5" s="5">
        <v>12000</v>
      </c>
      <c r="F5" s="5">
        <v>2640</v>
      </c>
      <c r="G5" s="5">
        <v>14640</v>
      </c>
      <c r="H5" s="3" t="s">
        <v>43</v>
      </c>
      <c r="I5" s="4"/>
      <c r="J5" s="6" t="str">
        <f t="shared" ca="1" si="0"/>
        <v/>
      </c>
    </row>
    <row r="6" spans="1:11" ht="21.95" customHeight="1" x14ac:dyDescent="0.25">
      <c r="A6" s="3" t="s">
        <v>44</v>
      </c>
      <c r="B6" s="3" t="s">
        <v>45</v>
      </c>
      <c r="C6" s="4" t="s">
        <v>46</v>
      </c>
      <c r="D6" s="4" t="s">
        <v>47</v>
      </c>
      <c r="E6" s="5">
        <v>4800</v>
      </c>
      <c r="F6" s="5">
        <v>1056</v>
      </c>
      <c r="G6" s="5">
        <v>5856</v>
      </c>
      <c r="H6" s="3" t="s">
        <v>34</v>
      </c>
      <c r="I6" s="4"/>
      <c r="J6" s="6" t="str">
        <f t="shared" ca="1" si="0"/>
        <v/>
      </c>
    </row>
    <row r="7" spans="1:11" ht="21.95" customHeight="1" x14ac:dyDescent="0.25">
      <c r="A7" s="3" t="s">
        <v>48</v>
      </c>
      <c r="B7" s="3" t="s">
        <v>49</v>
      </c>
      <c r="C7" s="4" t="s">
        <v>50</v>
      </c>
      <c r="D7" s="4" t="s">
        <v>51</v>
      </c>
      <c r="E7" s="5">
        <v>3500</v>
      </c>
      <c r="F7" s="5">
        <v>770</v>
      </c>
      <c r="G7" s="5">
        <v>4270</v>
      </c>
      <c r="H7" s="3" t="s">
        <v>52</v>
      </c>
      <c r="I7" s="4" t="s">
        <v>46</v>
      </c>
      <c r="J7" s="6">
        <f t="shared" ca="1" si="0"/>
        <v>0</v>
      </c>
    </row>
    <row r="8" spans="1:11" ht="21.95" customHeight="1" x14ac:dyDescent="0.25">
      <c r="A8" s="3" t="s">
        <v>53</v>
      </c>
      <c r="B8" s="3" t="s">
        <v>54</v>
      </c>
      <c r="C8" s="4" t="s">
        <v>55</v>
      </c>
      <c r="D8" s="4" t="s">
        <v>56</v>
      </c>
      <c r="E8" s="5">
        <v>6200</v>
      </c>
      <c r="F8" s="5">
        <v>1364</v>
      </c>
      <c r="G8" s="5">
        <v>7564</v>
      </c>
      <c r="H8" s="3" t="s">
        <v>57</v>
      </c>
      <c r="I8" s="4"/>
      <c r="J8" s="6" t="str">
        <f t="shared" ca="1" si="0"/>
        <v/>
      </c>
    </row>
    <row r="9" spans="1:11" ht="21.95" customHeight="1" x14ac:dyDescent="0.25">
      <c r="A9" s="3"/>
      <c r="B9" s="3"/>
      <c r="C9" s="4"/>
      <c r="D9" s="4"/>
      <c r="E9" s="5"/>
      <c r="F9" s="5"/>
      <c r="G9" s="5"/>
      <c r="H9" s="3"/>
      <c r="I9" s="4"/>
      <c r="J9" s="6" t="str">
        <f t="shared" ca="1" si="0"/>
        <v/>
      </c>
    </row>
    <row r="10" spans="1:11" ht="21.95" customHeight="1" x14ac:dyDescent="0.25">
      <c r="A10" s="3"/>
      <c r="B10" s="3"/>
      <c r="C10" s="4"/>
      <c r="D10" s="4"/>
      <c r="E10" s="5"/>
      <c r="F10" s="5"/>
      <c r="G10" s="5"/>
      <c r="H10" s="3"/>
      <c r="I10" s="4"/>
      <c r="J10" s="6" t="str">
        <f t="shared" ca="1" si="0"/>
        <v/>
      </c>
    </row>
    <row r="11" spans="1:11" ht="21.95" customHeight="1" x14ac:dyDescent="0.25">
      <c r="A11" s="3"/>
      <c r="B11" s="3"/>
      <c r="C11" s="4"/>
      <c r="D11" s="4"/>
      <c r="E11" s="5"/>
      <c r="F11" s="5"/>
      <c r="G11" s="5"/>
      <c r="H11" s="3"/>
      <c r="I11" s="4"/>
      <c r="J11" s="6" t="str">
        <f t="shared" ca="1" si="0"/>
        <v/>
      </c>
    </row>
    <row r="12" spans="1:11" ht="21.95" customHeight="1" x14ac:dyDescent="0.25">
      <c r="A12" s="3"/>
      <c r="B12" s="3"/>
      <c r="C12" s="4"/>
      <c r="D12" s="4"/>
      <c r="E12" s="5"/>
      <c r="F12" s="5"/>
      <c r="G12" s="5"/>
      <c r="H12" s="3"/>
      <c r="I12" s="4"/>
      <c r="J12" s="6" t="str">
        <f t="shared" ca="1" si="0"/>
        <v/>
      </c>
    </row>
    <row r="13" spans="1:11" ht="21.95" customHeight="1" x14ac:dyDescent="0.25">
      <c r="A13" s="3"/>
      <c r="B13" s="3"/>
      <c r="C13" s="4"/>
      <c r="D13" s="4"/>
      <c r="E13" s="5"/>
      <c r="F13" s="5"/>
      <c r="G13" s="5"/>
      <c r="H13" s="3"/>
      <c r="I13" s="4"/>
      <c r="J13" s="6" t="str">
        <f t="shared" ca="1" si="0"/>
        <v/>
      </c>
    </row>
    <row r="14" spans="1:11" ht="21.95" customHeight="1" x14ac:dyDescent="0.25">
      <c r="A14" s="3"/>
      <c r="B14" s="3"/>
      <c r="C14" s="4"/>
      <c r="D14" s="4"/>
      <c r="E14" s="5"/>
      <c r="F14" s="5"/>
      <c r="G14" s="5"/>
      <c r="H14" s="3"/>
      <c r="I14" s="4"/>
      <c r="J14" s="6" t="str">
        <f t="shared" ca="1" si="0"/>
        <v/>
      </c>
    </row>
    <row r="15" spans="1:11" ht="21.95" customHeight="1" x14ac:dyDescent="0.25">
      <c r="A15" s="3"/>
      <c r="B15" s="3"/>
      <c r="C15" s="4"/>
      <c r="D15" s="4"/>
      <c r="E15" s="5"/>
      <c r="F15" s="5"/>
      <c r="G15" s="5"/>
      <c r="H15" s="3"/>
      <c r="I15" s="4"/>
      <c r="J15" s="6" t="str">
        <f t="shared" ca="1" si="0"/>
        <v/>
      </c>
    </row>
    <row r="16" spans="1:11" ht="21.95" customHeight="1" x14ac:dyDescent="0.25">
      <c r="A16" s="3"/>
      <c r="B16" s="3"/>
      <c r="C16" s="4"/>
      <c r="D16" s="4"/>
      <c r="E16" s="5"/>
      <c r="F16" s="5"/>
      <c r="G16" s="5"/>
      <c r="H16" s="3"/>
      <c r="I16" s="4"/>
      <c r="J16" s="6" t="str">
        <f t="shared" ca="1" si="0"/>
        <v/>
      </c>
    </row>
    <row r="17" spans="1:11" ht="21.95" customHeight="1" x14ac:dyDescent="0.25">
      <c r="A17" s="3"/>
      <c r="B17" s="3"/>
      <c r="C17" s="4"/>
      <c r="D17" s="4"/>
      <c r="E17" s="5"/>
      <c r="F17" s="5"/>
      <c r="G17" s="5"/>
      <c r="H17" s="3"/>
      <c r="I17" s="4"/>
      <c r="J17" s="6" t="str">
        <f t="shared" ca="1" si="0"/>
        <v/>
      </c>
    </row>
    <row r="18" spans="1:11" ht="21.95" customHeight="1" x14ac:dyDescent="0.25">
      <c r="A18" s="3"/>
      <c r="B18" s="3"/>
      <c r="C18" s="4"/>
      <c r="D18" s="4"/>
      <c r="E18" s="5"/>
      <c r="F18" s="5"/>
      <c r="G18" s="5"/>
      <c r="H18" s="3"/>
      <c r="I18" s="4"/>
      <c r="J18" s="6" t="str">
        <f t="shared" ca="1" si="0"/>
        <v/>
      </c>
    </row>
    <row r="19" spans="1:11" ht="21.95" customHeight="1" x14ac:dyDescent="0.25">
      <c r="A19" s="3"/>
      <c r="B19" s="3"/>
      <c r="C19" s="4"/>
      <c r="D19" s="4"/>
      <c r="E19" s="5"/>
      <c r="F19" s="5"/>
      <c r="G19" s="5"/>
      <c r="H19" s="3"/>
      <c r="I19" s="4"/>
      <c r="J19" s="6" t="str">
        <f t="shared" ca="1" si="0"/>
        <v/>
      </c>
    </row>
    <row r="20" spans="1:11" ht="21.95" customHeight="1" x14ac:dyDescent="0.25">
      <c r="A20" s="3"/>
      <c r="B20" s="3"/>
      <c r="C20" s="4"/>
      <c r="D20" s="4"/>
      <c r="E20" s="5"/>
      <c r="F20" s="5"/>
      <c r="G20" s="5"/>
      <c r="H20" s="3"/>
      <c r="I20" s="4"/>
      <c r="J20" s="6" t="str">
        <f t="shared" ca="1" si="0"/>
        <v/>
      </c>
    </row>
    <row r="21" spans="1:11" ht="21.95" customHeight="1" x14ac:dyDescent="0.25">
      <c r="A21" s="3"/>
      <c r="B21" s="3"/>
      <c r="C21" s="4"/>
      <c r="D21" s="4"/>
      <c r="E21" s="5"/>
      <c r="F21" s="5"/>
      <c r="G21" s="5"/>
      <c r="H21" s="3"/>
      <c r="I21" s="4"/>
      <c r="J21" s="6" t="str">
        <f t="shared" ca="1" si="0"/>
        <v/>
      </c>
    </row>
    <row r="22" spans="1:11" ht="21.95" customHeight="1" x14ac:dyDescent="0.25">
      <c r="A22" s="3"/>
      <c r="B22" s="3"/>
      <c r="C22" s="4"/>
      <c r="D22" s="4"/>
      <c r="E22" s="5"/>
      <c r="F22" s="5"/>
      <c r="G22" s="5"/>
      <c r="H22" s="3"/>
      <c r="I22" s="4"/>
      <c r="J22" s="6" t="str">
        <f t="shared" ca="1" si="0"/>
        <v/>
      </c>
    </row>
    <row r="23" spans="1:11" ht="21.95" customHeight="1" x14ac:dyDescent="0.25">
      <c r="A23" s="3"/>
      <c r="B23" s="3"/>
      <c r="C23" s="4"/>
      <c r="D23" s="4"/>
      <c r="E23" s="5"/>
      <c r="F23" s="5"/>
      <c r="G23" s="5"/>
      <c r="H23" s="3"/>
      <c r="I23" s="4"/>
      <c r="J23" s="6" t="str">
        <f t="shared" ca="1" si="0"/>
        <v/>
      </c>
    </row>
    <row r="24" spans="1:11" ht="21.95" customHeight="1" x14ac:dyDescent="0.25">
      <c r="A24" s="3"/>
      <c r="B24" s="3"/>
      <c r="C24" s="4"/>
      <c r="D24" s="4"/>
      <c r="E24" s="5"/>
      <c r="F24" s="5"/>
      <c r="G24" s="5"/>
      <c r="H24" s="3"/>
      <c r="I24" s="4"/>
      <c r="J24" s="6" t="str">
        <f t="shared" ca="1" si="0"/>
        <v/>
      </c>
    </row>
    <row r="25" spans="1:11" ht="21.95" customHeight="1" x14ac:dyDescent="0.25">
      <c r="A25" s="3"/>
      <c r="B25" s="3"/>
      <c r="C25" s="4"/>
      <c r="D25" s="4"/>
      <c r="E25" s="5"/>
      <c r="F25" s="5"/>
      <c r="G25" s="5"/>
      <c r="H25" s="3"/>
      <c r="I25" s="4"/>
      <c r="J25" s="6" t="str">
        <f t="shared" ca="1" si="0"/>
        <v/>
      </c>
    </row>
    <row r="26" spans="1:11" ht="21.95" customHeight="1" x14ac:dyDescent="0.25">
      <c r="A26" s="3"/>
      <c r="B26" s="3"/>
      <c r="C26" s="4"/>
      <c r="D26" s="4"/>
      <c r="E26" s="5"/>
      <c r="F26" s="5"/>
      <c r="G26" s="5"/>
      <c r="H26" s="3"/>
      <c r="I26" s="4"/>
      <c r="J26" s="6" t="str">
        <f t="shared" ca="1" si="0"/>
        <v/>
      </c>
    </row>
    <row r="27" spans="1:11" ht="21.95" customHeight="1" x14ac:dyDescent="0.25">
      <c r="A27" s="3"/>
      <c r="B27" s="3"/>
      <c r="C27" s="4"/>
      <c r="D27" s="4"/>
      <c r="E27" s="5"/>
      <c r="F27" s="5"/>
      <c r="G27" s="5"/>
      <c r="H27" s="3"/>
      <c r="I27" s="4"/>
      <c r="J27" s="6" t="str">
        <f t="shared" ca="1" si="0"/>
        <v/>
      </c>
    </row>
    <row r="29" spans="1:11" ht="26.1" customHeight="1" x14ac:dyDescent="0.25">
      <c r="A29" s="7" t="s">
        <v>58</v>
      </c>
      <c r="B29" s="8"/>
      <c r="C29" s="8"/>
      <c r="D29" s="8"/>
      <c r="E29" s="9">
        <f>SUM(E3:E27)</f>
        <v>37200</v>
      </c>
      <c r="F29" s="9">
        <f>SUM(F3:F27)</f>
        <v>8184</v>
      </c>
      <c r="G29" s="9">
        <f>SUM(G3:G27)</f>
        <v>45384</v>
      </c>
      <c r="H29" s="8"/>
      <c r="I29" s="8"/>
      <c r="J29" s="8"/>
      <c r="K29" s="8"/>
    </row>
  </sheetData>
  <mergeCells count="1">
    <mergeCell ref="A1:K1"/>
  </mergeCells>
  <conditionalFormatting sqref="A3:K27">
    <cfRule type="expression" dxfId="7" priority="1">
      <formula>AND(ISNUMBER($J3),$J3&gt;0,$H3&lt;&gt;"Pagato")</formula>
    </cfRule>
    <cfRule type="expression" dxfId="6" priority="2">
      <formula>AND(ISNUMBER($D3),$D3-TODAY()&gt;=0,$D3-TODAY()&lt;=7,$H3&lt;&gt;"Pagato")</formula>
    </cfRule>
    <cfRule type="expression" dxfId="5" priority="3">
      <formula>$H3="Pagato"</formula>
    </cfRule>
  </conditionalFormatting>
  <dataValidations count="1">
    <dataValidation type="list" allowBlank="1" sqref="H3 H4 H5 H6 H7 H8 H9 H10 H11 H12 H13 H14 H15 H16 H17 H18 H19 H20 H21 H22 H23 H24 H25 H26 H27" xr:uid="{00000000-0002-0000-0100-000000000000}">
      <formula1>"Aperto,Pagato,Sollecitato,Insoluto"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/>
  </sheetViews>
  <sheetFormatPr defaultRowHeight="15" x14ac:dyDescent="0.25"/>
  <cols>
    <col min="1" max="1" width="14" customWidth="1"/>
    <col min="2" max="2" width="28" customWidth="1"/>
    <col min="3" max="7" width="14" customWidth="1"/>
    <col min="8" max="8" width="16" customWidth="1"/>
    <col min="9" max="10" width="14" customWidth="1"/>
    <col min="11" max="11" width="26" customWidth="1"/>
  </cols>
  <sheetData>
    <row r="1" spans="1:11" ht="32.1" customHeight="1" x14ac:dyDescent="0.25">
      <c r="A1" s="19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.95" customHeight="1" x14ac:dyDescent="0.25">
      <c r="A2" s="2" t="s">
        <v>60</v>
      </c>
      <c r="B2" s="2" t="s">
        <v>61</v>
      </c>
      <c r="C2" s="2" t="s">
        <v>62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63</v>
      </c>
      <c r="K2" s="2" t="s">
        <v>29</v>
      </c>
    </row>
    <row r="3" spans="1:11" ht="21.95" customHeight="1" x14ac:dyDescent="0.25">
      <c r="A3" s="3" t="s">
        <v>64</v>
      </c>
      <c r="B3" s="3" t="s">
        <v>65</v>
      </c>
      <c r="C3" s="4" t="s">
        <v>66</v>
      </c>
      <c r="D3" s="4" t="s">
        <v>67</v>
      </c>
      <c r="E3" s="5">
        <v>380</v>
      </c>
      <c r="F3" s="5">
        <v>83.6</v>
      </c>
      <c r="G3" s="5">
        <v>463.6</v>
      </c>
      <c r="H3" s="3" t="s">
        <v>68</v>
      </c>
      <c r="I3" s="4"/>
      <c r="J3" s="6" t="str">
        <f t="shared" ref="J3:J27" ca="1" si="0">IFERROR(IF(H3="Pagato","",IF(ISNUMBER(D3),D3-TODAY(),"")),"")</f>
        <v/>
      </c>
    </row>
    <row r="4" spans="1:11" ht="21.95" customHeight="1" x14ac:dyDescent="0.25">
      <c r="A4" s="3" t="s">
        <v>69</v>
      </c>
      <c r="B4" s="3" t="s">
        <v>70</v>
      </c>
      <c r="C4" s="4" t="s">
        <v>71</v>
      </c>
      <c r="D4" s="4" t="s">
        <v>72</v>
      </c>
      <c r="E4" s="5">
        <v>53.28</v>
      </c>
      <c r="F4" s="5">
        <v>11.72</v>
      </c>
      <c r="G4" s="5">
        <v>65</v>
      </c>
      <c r="H4" s="3" t="s">
        <v>68</v>
      </c>
      <c r="I4" s="4"/>
      <c r="J4" s="6" t="str">
        <f t="shared" ca="1" si="0"/>
        <v/>
      </c>
    </row>
    <row r="5" spans="1:11" ht="21.95" customHeight="1" x14ac:dyDescent="0.25">
      <c r="A5" s="3" t="s">
        <v>73</v>
      </c>
      <c r="B5" s="3" t="s">
        <v>74</v>
      </c>
      <c r="C5" s="4" t="s">
        <v>75</v>
      </c>
      <c r="D5" s="4" t="s">
        <v>76</v>
      </c>
      <c r="E5" s="5">
        <v>1240</v>
      </c>
      <c r="F5" s="5">
        <v>272.8</v>
      </c>
      <c r="G5" s="5">
        <v>1512.8</v>
      </c>
      <c r="H5" s="3" t="s">
        <v>68</v>
      </c>
      <c r="I5" s="4"/>
      <c r="J5" s="6" t="str">
        <f t="shared" ca="1" si="0"/>
        <v/>
      </c>
    </row>
    <row r="6" spans="1:11" ht="21.95" customHeight="1" x14ac:dyDescent="0.25">
      <c r="A6" s="3" t="s">
        <v>77</v>
      </c>
      <c r="B6" s="3" t="s">
        <v>78</v>
      </c>
      <c r="C6" s="4" t="s">
        <v>55</v>
      </c>
      <c r="D6" s="4" t="s">
        <v>79</v>
      </c>
      <c r="E6" s="5">
        <v>850</v>
      </c>
      <c r="F6" s="5">
        <v>187</v>
      </c>
      <c r="G6" s="5">
        <v>1037</v>
      </c>
      <c r="H6" s="3" t="s">
        <v>52</v>
      </c>
      <c r="I6" s="4" t="s">
        <v>80</v>
      </c>
      <c r="J6" s="6" t="str">
        <f t="shared" ca="1" si="0"/>
        <v/>
      </c>
    </row>
    <row r="7" spans="1:11" ht="21.95" customHeight="1" x14ac:dyDescent="0.25">
      <c r="A7" s="3" t="s">
        <v>81</v>
      </c>
      <c r="B7" s="3" t="s">
        <v>82</v>
      </c>
      <c r="C7" s="4" t="s">
        <v>79</v>
      </c>
      <c r="D7" s="4" t="s">
        <v>83</v>
      </c>
      <c r="E7" s="5">
        <v>2500</v>
      </c>
      <c r="F7" s="5">
        <v>550</v>
      </c>
      <c r="G7" s="5">
        <v>3050</v>
      </c>
      <c r="H7" s="3" t="s">
        <v>68</v>
      </c>
      <c r="I7" s="4"/>
      <c r="J7" s="6" t="str">
        <f t="shared" ca="1" si="0"/>
        <v/>
      </c>
    </row>
    <row r="8" spans="1:11" ht="21.95" customHeight="1" x14ac:dyDescent="0.25">
      <c r="A8" s="3" t="s">
        <v>84</v>
      </c>
      <c r="B8" s="3" t="s">
        <v>85</v>
      </c>
      <c r="C8" s="4" t="s">
        <v>56</v>
      </c>
      <c r="D8" s="4" t="s">
        <v>86</v>
      </c>
      <c r="E8" s="5">
        <v>4800</v>
      </c>
      <c r="F8" s="5">
        <v>0</v>
      </c>
      <c r="G8" s="5">
        <v>4800</v>
      </c>
      <c r="H8" s="3" t="s">
        <v>68</v>
      </c>
      <c r="I8" s="4"/>
      <c r="J8" s="6" t="str">
        <f t="shared" ca="1" si="0"/>
        <v/>
      </c>
    </row>
    <row r="9" spans="1:11" ht="21.95" customHeight="1" x14ac:dyDescent="0.25">
      <c r="A9" s="3"/>
      <c r="B9" s="3"/>
      <c r="C9" s="4"/>
      <c r="D9" s="4"/>
      <c r="E9" s="5"/>
      <c r="F9" s="5"/>
      <c r="G9" s="5"/>
      <c r="H9" s="3"/>
      <c r="I9" s="4"/>
      <c r="J9" s="6" t="str">
        <f t="shared" ca="1" si="0"/>
        <v/>
      </c>
    </row>
    <row r="10" spans="1:11" ht="21.95" customHeight="1" x14ac:dyDescent="0.25">
      <c r="A10" s="3"/>
      <c r="B10" s="3"/>
      <c r="C10" s="4"/>
      <c r="D10" s="4"/>
      <c r="E10" s="5"/>
      <c r="F10" s="5"/>
      <c r="G10" s="5"/>
      <c r="H10" s="3"/>
      <c r="I10" s="4"/>
      <c r="J10" s="6" t="str">
        <f t="shared" ca="1" si="0"/>
        <v/>
      </c>
    </row>
    <row r="11" spans="1:11" ht="21.95" customHeight="1" x14ac:dyDescent="0.25">
      <c r="A11" s="3"/>
      <c r="B11" s="3"/>
      <c r="C11" s="4"/>
      <c r="D11" s="4"/>
      <c r="E11" s="5"/>
      <c r="F11" s="5"/>
      <c r="G11" s="5"/>
      <c r="H11" s="3"/>
      <c r="I11" s="4"/>
      <c r="J11" s="6" t="str">
        <f t="shared" ca="1" si="0"/>
        <v/>
      </c>
    </row>
    <row r="12" spans="1:11" ht="21.95" customHeight="1" x14ac:dyDescent="0.25">
      <c r="A12" s="3"/>
      <c r="B12" s="3"/>
      <c r="C12" s="4"/>
      <c r="D12" s="4"/>
      <c r="E12" s="5"/>
      <c r="F12" s="5"/>
      <c r="G12" s="5"/>
      <c r="H12" s="3"/>
      <c r="I12" s="4"/>
      <c r="J12" s="6" t="str">
        <f t="shared" ca="1" si="0"/>
        <v/>
      </c>
    </row>
    <row r="13" spans="1:11" ht="21.95" customHeight="1" x14ac:dyDescent="0.25">
      <c r="A13" s="3"/>
      <c r="B13" s="3"/>
      <c r="C13" s="4"/>
      <c r="D13" s="4"/>
      <c r="E13" s="5"/>
      <c r="F13" s="5"/>
      <c r="G13" s="5"/>
      <c r="H13" s="3"/>
      <c r="I13" s="4"/>
      <c r="J13" s="6" t="str">
        <f t="shared" ca="1" si="0"/>
        <v/>
      </c>
    </row>
    <row r="14" spans="1:11" ht="21.95" customHeight="1" x14ac:dyDescent="0.25">
      <c r="A14" s="3"/>
      <c r="B14" s="3"/>
      <c r="C14" s="4"/>
      <c r="D14" s="4"/>
      <c r="E14" s="5"/>
      <c r="F14" s="5"/>
      <c r="G14" s="5"/>
      <c r="H14" s="3"/>
      <c r="I14" s="4"/>
      <c r="J14" s="6" t="str">
        <f t="shared" ca="1" si="0"/>
        <v/>
      </c>
    </row>
    <row r="15" spans="1:11" ht="21.95" customHeight="1" x14ac:dyDescent="0.25">
      <c r="A15" s="3"/>
      <c r="B15" s="3"/>
      <c r="C15" s="4"/>
      <c r="D15" s="4"/>
      <c r="E15" s="5"/>
      <c r="F15" s="5"/>
      <c r="G15" s="5"/>
      <c r="H15" s="3"/>
      <c r="I15" s="4"/>
      <c r="J15" s="6" t="str">
        <f t="shared" ca="1" si="0"/>
        <v/>
      </c>
    </row>
    <row r="16" spans="1:11" ht="21.95" customHeight="1" x14ac:dyDescent="0.25">
      <c r="A16" s="3"/>
      <c r="B16" s="3"/>
      <c r="C16" s="4"/>
      <c r="D16" s="4"/>
      <c r="E16" s="5"/>
      <c r="F16" s="5"/>
      <c r="G16" s="5"/>
      <c r="H16" s="3"/>
      <c r="I16" s="4"/>
      <c r="J16" s="6" t="str">
        <f t="shared" ca="1" si="0"/>
        <v/>
      </c>
    </row>
    <row r="17" spans="1:11" ht="21.95" customHeight="1" x14ac:dyDescent="0.25">
      <c r="A17" s="3"/>
      <c r="B17" s="3"/>
      <c r="C17" s="4"/>
      <c r="D17" s="4"/>
      <c r="E17" s="5"/>
      <c r="F17" s="5"/>
      <c r="G17" s="5"/>
      <c r="H17" s="3"/>
      <c r="I17" s="4"/>
      <c r="J17" s="6" t="str">
        <f t="shared" ca="1" si="0"/>
        <v/>
      </c>
    </row>
    <row r="18" spans="1:11" ht="21.95" customHeight="1" x14ac:dyDescent="0.25">
      <c r="A18" s="3"/>
      <c r="B18" s="3"/>
      <c r="C18" s="4"/>
      <c r="D18" s="4"/>
      <c r="E18" s="5"/>
      <c r="F18" s="5"/>
      <c r="G18" s="5"/>
      <c r="H18" s="3"/>
      <c r="I18" s="4"/>
      <c r="J18" s="6" t="str">
        <f t="shared" ca="1" si="0"/>
        <v/>
      </c>
    </row>
    <row r="19" spans="1:11" ht="21.95" customHeight="1" x14ac:dyDescent="0.25">
      <c r="A19" s="3"/>
      <c r="B19" s="3"/>
      <c r="C19" s="4"/>
      <c r="D19" s="4"/>
      <c r="E19" s="5"/>
      <c r="F19" s="5"/>
      <c r="G19" s="5"/>
      <c r="H19" s="3"/>
      <c r="I19" s="4"/>
      <c r="J19" s="6" t="str">
        <f t="shared" ca="1" si="0"/>
        <v/>
      </c>
    </row>
    <row r="20" spans="1:11" ht="21.95" customHeight="1" x14ac:dyDescent="0.25">
      <c r="A20" s="3"/>
      <c r="B20" s="3"/>
      <c r="C20" s="4"/>
      <c r="D20" s="4"/>
      <c r="E20" s="5"/>
      <c r="F20" s="5"/>
      <c r="G20" s="5"/>
      <c r="H20" s="3"/>
      <c r="I20" s="4"/>
      <c r="J20" s="6" t="str">
        <f t="shared" ca="1" si="0"/>
        <v/>
      </c>
    </row>
    <row r="21" spans="1:11" ht="21.95" customHeight="1" x14ac:dyDescent="0.25">
      <c r="A21" s="3"/>
      <c r="B21" s="3"/>
      <c r="C21" s="4"/>
      <c r="D21" s="4"/>
      <c r="E21" s="5"/>
      <c r="F21" s="5"/>
      <c r="G21" s="5"/>
      <c r="H21" s="3"/>
      <c r="I21" s="4"/>
      <c r="J21" s="6" t="str">
        <f t="shared" ca="1" si="0"/>
        <v/>
      </c>
    </row>
    <row r="22" spans="1:11" ht="21.95" customHeight="1" x14ac:dyDescent="0.25">
      <c r="A22" s="3"/>
      <c r="B22" s="3"/>
      <c r="C22" s="4"/>
      <c r="D22" s="4"/>
      <c r="E22" s="5"/>
      <c r="F22" s="5"/>
      <c r="G22" s="5"/>
      <c r="H22" s="3"/>
      <c r="I22" s="4"/>
      <c r="J22" s="6" t="str">
        <f t="shared" ca="1" si="0"/>
        <v/>
      </c>
    </row>
    <row r="23" spans="1:11" ht="21.95" customHeight="1" x14ac:dyDescent="0.25">
      <c r="A23" s="3"/>
      <c r="B23" s="3"/>
      <c r="C23" s="4"/>
      <c r="D23" s="4"/>
      <c r="E23" s="5"/>
      <c r="F23" s="5"/>
      <c r="G23" s="5"/>
      <c r="H23" s="3"/>
      <c r="I23" s="4"/>
      <c r="J23" s="6" t="str">
        <f t="shared" ca="1" si="0"/>
        <v/>
      </c>
    </row>
    <row r="24" spans="1:11" ht="21.95" customHeight="1" x14ac:dyDescent="0.25">
      <c r="A24" s="3"/>
      <c r="B24" s="3"/>
      <c r="C24" s="4"/>
      <c r="D24" s="4"/>
      <c r="E24" s="5"/>
      <c r="F24" s="5"/>
      <c r="G24" s="5"/>
      <c r="H24" s="3"/>
      <c r="I24" s="4"/>
      <c r="J24" s="6" t="str">
        <f t="shared" ca="1" si="0"/>
        <v/>
      </c>
    </row>
    <row r="25" spans="1:11" ht="21.95" customHeight="1" x14ac:dyDescent="0.25">
      <c r="A25" s="3"/>
      <c r="B25" s="3"/>
      <c r="C25" s="4"/>
      <c r="D25" s="4"/>
      <c r="E25" s="5"/>
      <c r="F25" s="5"/>
      <c r="G25" s="5"/>
      <c r="H25" s="3"/>
      <c r="I25" s="4"/>
      <c r="J25" s="6" t="str">
        <f t="shared" ca="1" si="0"/>
        <v/>
      </c>
    </row>
    <row r="26" spans="1:11" ht="21.95" customHeight="1" x14ac:dyDescent="0.25">
      <c r="A26" s="3"/>
      <c r="B26" s="3"/>
      <c r="C26" s="4"/>
      <c r="D26" s="4"/>
      <c r="E26" s="5"/>
      <c r="F26" s="5"/>
      <c r="G26" s="5"/>
      <c r="H26" s="3"/>
      <c r="I26" s="4"/>
      <c r="J26" s="6" t="str">
        <f t="shared" ca="1" si="0"/>
        <v/>
      </c>
    </row>
    <row r="27" spans="1:11" ht="21.95" customHeight="1" x14ac:dyDescent="0.25">
      <c r="A27" s="3"/>
      <c r="B27" s="3"/>
      <c r="C27" s="4"/>
      <c r="D27" s="4"/>
      <c r="E27" s="5"/>
      <c r="F27" s="5"/>
      <c r="G27" s="5"/>
      <c r="H27" s="3"/>
      <c r="I27" s="4"/>
      <c r="J27" s="6" t="str">
        <f t="shared" ca="1" si="0"/>
        <v/>
      </c>
    </row>
    <row r="29" spans="1:11" ht="26.1" customHeight="1" x14ac:dyDescent="0.25">
      <c r="A29" s="7" t="s">
        <v>58</v>
      </c>
      <c r="B29" s="8"/>
      <c r="C29" s="8"/>
      <c r="D29" s="8"/>
      <c r="E29" s="9">
        <f>SUM(E3:E27)</f>
        <v>9823.2799999999988</v>
      </c>
      <c r="F29" s="9">
        <f>SUM(F3:F27)</f>
        <v>1105.1199999999999</v>
      </c>
      <c r="G29" s="9">
        <f>SUM(G3:G27)</f>
        <v>10928.4</v>
      </c>
      <c r="H29" s="8"/>
      <c r="I29" s="8"/>
      <c r="J29" s="8"/>
      <c r="K29" s="8"/>
    </row>
  </sheetData>
  <mergeCells count="1">
    <mergeCell ref="A1:K1"/>
  </mergeCells>
  <conditionalFormatting sqref="A3:K27">
    <cfRule type="expression" dxfId="4" priority="1">
      <formula>AND(ISNUMBER($J3),$J3&lt;0,$H3&lt;&gt;"Pagato")</formula>
    </cfRule>
    <cfRule type="expression" dxfId="3" priority="2">
      <formula>AND(ISNUMBER($J3),$J3&gt;=0,$J3&lt;=7,$H3&lt;&gt;"Pagato")</formula>
    </cfRule>
    <cfRule type="expression" dxfId="2" priority="3">
      <formula>$H3="Pagato"</formula>
    </cfRule>
  </conditionalFormatting>
  <dataValidations count="1">
    <dataValidation type="list" allowBlank="1" sqref="H3 H4 H5 H6 H7 H8 H9 H10 H11 H12 H13 H14 H15 H16 H17 H18 H19 H20 H21 H22 H23 H24 H25 H26 H27" xr:uid="{00000000-0002-0000-0200-000000000000}">
      <formula1>"Da pagare,Pagato,In contestazione"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/>
  </sheetViews>
  <sheetFormatPr defaultRowHeight="15" x14ac:dyDescent="0.25"/>
  <cols>
    <col min="1" max="1" width="16" customWidth="1"/>
    <col min="2" max="2" width="32" customWidth="1"/>
    <col min="3" max="3" width="24" customWidth="1"/>
    <col min="4" max="6" width="14" customWidth="1"/>
    <col min="7" max="7" width="22" customWidth="1"/>
    <col min="8" max="8" width="26" customWidth="1"/>
  </cols>
  <sheetData>
    <row r="1" spans="1:8" ht="32.1" customHeight="1" x14ac:dyDescent="0.25">
      <c r="A1" s="19" t="s">
        <v>87</v>
      </c>
      <c r="B1" s="16"/>
      <c r="C1" s="16"/>
      <c r="D1" s="16"/>
      <c r="E1" s="16"/>
      <c r="F1" s="16"/>
      <c r="G1" s="16"/>
      <c r="H1" s="16"/>
    </row>
    <row r="2" spans="1:8" ht="27.95" customHeight="1" x14ac:dyDescent="0.25">
      <c r="A2" s="2" t="s">
        <v>88</v>
      </c>
      <c r="B2" s="2" t="s">
        <v>89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94</v>
      </c>
      <c r="H2" s="2" t="s">
        <v>29</v>
      </c>
    </row>
    <row r="3" spans="1:8" ht="21.95" customHeight="1" x14ac:dyDescent="0.25">
      <c r="A3" s="3" t="s">
        <v>95</v>
      </c>
      <c r="B3" s="3" t="s">
        <v>96</v>
      </c>
      <c r="C3" s="3" t="s">
        <v>97</v>
      </c>
      <c r="D3" s="3" t="s">
        <v>98</v>
      </c>
      <c r="E3" s="4" t="s">
        <v>99</v>
      </c>
      <c r="F3" s="5">
        <v>1850</v>
      </c>
      <c r="G3" s="3" t="s">
        <v>100</v>
      </c>
      <c r="H3" s="3"/>
    </row>
    <row r="4" spans="1:8" ht="21.95" customHeight="1" x14ac:dyDescent="0.25">
      <c r="A4" s="3" t="s">
        <v>95</v>
      </c>
      <c r="B4" s="3" t="s">
        <v>101</v>
      </c>
      <c r="C4" s="3" t="s">
        <v>102</v>
      </c>
      <c r="D4" s="3" t="s">
        <v>98</v>
      </c>
      <c r="E4" s="4" t="s">
        <v>103</v>
      </c>
      <c r="F4" s="5">
        <v>3200</v>
      </c>
      <c r="G4" s="3" t="s">
        <v>100</v>
      </c>
      <c r="H4" s="3"/>
    </row>
    <row r="5" spans="1:8" ht="21.95" customHeight="1" x14ac:dyDescent="0.25">
      <c r="A5" s="3" t="s">
        <v>104</v>
      </c>
      <c r="B5" s="3" t="s">
        <v>105</v>
      </c>
      <c r="C5" s="3" t="s">
        <v>106</v>
      </c>
      <c r="D5" s="3" t="s">
        <v>98</v>
      </c>
      <c r="E5" s="4" t="s">
        <v>107</v>
      </c>
      <c r="F5" s="5">
        <v>13860</v>
      </c>
      <c r="G5" s="3" t="s">
        <v>108</v>
      </c>
      <c r="H5" s="3" t="s">
        <v>109</v>
      </c>
    </row>
    <row r="6" spans="1:8" ht="21.95" customHeight="1" x14ac:dyDescent="0.25">
      <c r="A6" s="3" t="s">
        <v>104</v>
      </c>
      <c r="B6" s="3" t="s">
        <v>110</v>
      </c>
      <c r="C6" s="3" t="s">
        <v>111</v>
      </c>
      <c r="D6" s="3" t="s">
        <v>98</v>
      </c>
      <c r="E6" s="4" t="s">
        <v>112</v>
      </c>
      <c r="F6" s="5">
        <v>6500</v>
      </c>
      <c r="G6" s="3" t="s">
        <v>100</v>
      </c>
      <c r="H6" s="3"/>
    </row>
    <row r="7" spans="1:8" ht="21.95" customHeight="1" x14ac:dyDescent="0.25">
      <c r="A7" s="3" t="s">
        <v>113</v>
      </c>
      <c r="B7" s="3" t="s">
        <v>114</v>
      </c>
      <c r="C7" s="3" t="s">
        <v>115</v>
      </c>
      <c r="D7" s="3" t="s">
        <v>98</v>
      </c>
      <c r="E7" s="4" t="s">
        <v>116</v>
      </c>
      <c r="F7" s="5">
        <v>295</v>
      </c>
      <c r="G7" s="3" t="s">
        <v>100</v>
      </c>
      <c r="H7" s="3"/>
    </row>
    <row r="8" spans="1:8" ht="21.95" customHeight="1" x14ac:dyDescent="0.25">
      <c r="A8" s="3" t="s">
        <v>113</v>
      </c>
      <c r="B8" s="3" t="s">
        <v>117</v>
      </c>
      <c r="C8" s="3" t="s">
        <v>115</v>
      </c>
      <c r="D8" s="3" t="s">
        <v>98</v>
      </c>
      <c r="E8" s="4" t="s">
        <v>118</v>
      </c>
      <c r="F8" s="5">
        <v>175</v>
      </c>
      <c r="G8" s="3" t="s">
        <v>100</v>
      </c>
      <c r="H8" s="3"/>
    </row>
    <row r="9" spans="1:8" ht="21.95" customHeight="1" x14ac:dyDescent="0.25">
      <c r="A9" s="3" t="s">
        <v>119</v>
      </c>
      <c r="B9" s="3" t="s">
        <v>120</v>
      </c>
      <c r="C9" s="3" t="s">
        <v>121</v>
      </c>
      <c r="D9" s="3" t="s">
        <v>98</v>
      </c>
      <c r="E9" s="4" t="s">
        <v>122</v>
      </c>
      <c r="F9" s="5">
        <v>1200</v>
      </c>
      <c r="G9" s="3" t="s">
        <v>123</v>
      </c>
      <c r="H9" s="3" t="s">
        <v>124</v>
      </c>
    </row>
    <row r="10" spans="1:8" ht="21.95" customHeight="1" x14ac:dyDescent="0.25">
      <c r="A10" s="3" t="s">
        <v>119</v>
      </c>
      <c r="B10" s="3" t="s">
        <v>125</v>
      </c>
      <c r="C10" s="3" t="s">
        <v>126</v>
      </c>
      <c r="D10" s="3" t="s">
        <v>98</v>
      </c>
      <c r="E10" s="4" t="s">
        <v>127</v>
      </c>
      <c r="F10" s="5">
        <v>800</v>
      </c>
      <c r="G10" s="3" t="s">
        <v>123</v>
      </c>
      <c r="H10" s="3"/>
    </row>
    <row r="11" spans="1:8" ht="21.95" customHeight="1" x14ac:dyDescent="0.25">
      <c r="A11" s="3" t="s">
        <v>128</v>
      </c>
      <c r="B11" s="3" t="s">
        <v>129</v>
      </c>
      <c r="C11" s="3" t="s">
        <v>130</v>
      </c>
      <c r="D11" s="3" t="s">
        <v>98</v>
      </c>
      <c r="E11" s="4" t="s">
        <v>131</v>
      </c>
      <c r="F11" s="5">
        <v>90</v>
      </c>
      <c r="G11" s="3" t="s">
        <v>100</v>
      </c>
      <c r="H11" s="3"/>
    </row>
    <row r="12" spans="1:8" ht="21.95" customHeight="1" x14ac:dyDescent="0.25">
      <c r="A12" s="3"/>
      <c r="B12" s="3"/>
      <c r="C12" s="3"/>
      <c r="D12" s="3"/>
      <c r="E12" s="4"/>
      <c r="F12" s="5"/>
      <c r="G12" s="3"/>
      <c r="H12" s="3"/>
    </row>
    <row r="13" spans="1:8" ht="21.95" customHeight="1" x14ac:dyDescent="0.25">
      <c r="A13" s="3"/>
      <c r="B13" s="3"/>
      <c r="C13" s="3"/>
      <c r="D13" s="3"/>
      <c r="E13" s="4"/>
      <c r="F13" s="5"/>
      <c r="G13" s="3"/>
      <c r="H13" s="3"/>
    </row>
    <row r="14" spans="1:8" ht="21.95" customHeight="1" x14ac:dyDescent="0.25">
      <c r="A14" s="3"/>
      <c r="B14" s="3"/>
      <c r="C14" s="3"/>
      <c r="D14" s="3"/>
      <c r="E14" s="4"/>
      <c r="F14" s="5"/>
      <c r="G14" s="3"/>
      <c r="H14" s="3"/>
    </row>
    <row r="15" spans="1:8" ht="21.95" customHeight="1" x14ac:dyDescent="0.25">
      <c r="A15" s="3"/>
      <c r="B15" s="3"/>
      <c r="C15" s="3"/>
      <c r="D15" s="3"/>
      <c r="E15" s="4"/>
      <c r="F15" s="5"/>
      <c r="G15" s="3"/>
      <c r="H15" s="3"/>
    </row>
    <row r="16" spans="1:8" ht="21.95" customHeight="1" x14ac:dyDescent="0.25">
      <c r="A16" s="3"/>
      <c r="B16" s="3"/>
      <c r="C16" s="3"/>
      <c r="D16" s="3"/>
      <c r="E16" s="4"/>
      <c r="F16" s="5"/>
      <c r="G16" s="3"/>
      <c r="H16" s="3"/>
    </row>
    <row r="17" spans="1:8" ht="21.95" customHeight="1" x14ac:dyDescent="0.25">
      <c r="A17" s="3"/>
      <c r="B17" s="3"/>
      <c r="C17" s="3"/>
      <c r="D17" s="3"/>
      <c r="E17" s="4"/>
      <c r="F17" s="5"/>
      <c r="G17" s="3"/>
      <c r="H17" s="3"/>
    </row>
    <row r="18" spans="1:8" ht="21.95" customHeight="1" x14ac:dyDescent="0.25">
      <c r="A18" s="3"/>
      <c r="B18" s="3"/>
      <c r="C18" s="3"/>
      <c r="D18" s="3"/>
      <c r="E18" s="4"/>
      <c r="F18" s="5"/>
      <c r="G18" s="3"/>
      <c r="H18" s="3"/>
    </row>
    <row r="19" spans="1:8" ht="21.95" customHeight="1" x14ac:dyDescent="0.25">
      <c r="A19" s="3"/>
      <c r="B19" s="3"/>
      <c r="C19" s="3"/>
      <c r="D19" s="3"/>
      <c r="E19" s="4"/>
      <c r="F19" s="5"/>
      <c r="G19" s="3"/>
      <c r="H19" s="3"/>
    </row>
    <row r="20" spans="1:8" ht="21.95" customHeight="1" x14ac:dyDescent="0.25">
      <c r="A20" s="3"/>
      <c r="B20" s="3"/>
      <c r="C20" s="3"/>
      <c r="D20" s="3"/>
      <c r="E20" s="4"/>
      <c r="F20" s="5"/>
      <c r="G20" s="3"/>
      <c r="H20" s="3"/>
    </row>
    <row r="21" spans="1:8" ht="21.95" customHeight="1" x14ac:dyDescent="0.25">
      <c r="A21" s="3"/>
      <c r="B21" s="3"/>
      <c r="C21" s="3"/>
      <c r="D21" s="3"/>
      <c r="E21" s="4"/>
      <c r="F21" s="5"/>
      <c r="G21" s="3"/>
      <c r="H21" s="3"/>
    </row>
    <row r="22" spans="1:8" ht="21.95" customHeight="1" x14ac:dyDescent="0.25">
      <c r="A22" s="3"/>
      <c r="B22" s="3"/>
      <c r="C22" s="3"/>
      <c r="D22" s="3"/>
      <c r="E22" s="4"/>
      <c r="F22" s="5"/>
      <c r="G22" s="3"/>
      <c r="H22" s="3"/>
    </row>
    <row r="23" spans="1:8" ht="21.95" customHeight="1" x14ac:dyDescent="0.25">
      <c r="A23" s="3"/>
      <c r="B23" s="3"/>
      <c r="C23" s="3"/>
      <c r="D23" s="3"/>
      <c r="E23" s="4"/>
      <c r="F23" s="5"/>
      <c r="G23" s="3"/>
      <c r="H23" s="3"/>
    </row>
    <row r="24" spans="1:8" ht="21.95" customHeight="1" x14ac:dyDescent="0.25">
      <c r="A24" s="3"/>
      <c r="B24" s="3"/>
      <c r="C24" s="3"/>
      <c r="D24" s="3"/>
      <c r="E24" s="4"/>
      <c r="F24" s="5"/>
      <c r="G24" s="3"/>
      <c r="H24" s="3"/>
    </row>
    <row r="25" spans="1:8" ht="21.95" customHeight="1" x14ac:dyDescent="0.25">
      <c r="A25" s="3"/>
      <c r="B25" s="3"/>
      <c r="C25" s="3"/>
      <c r="D25" s="3"/>
      <c r="E25" s="4"/>
      <c r="F25" s="5"/>
      <c r="G25" s="3"/>
      <c r="H25" s="3"/>
    </row>
    <row r="26" spans="1:8" ht="21.95" customHeight="1" x14ac:dyDescent="0.25">
      <c r="A26" s="3"/>
      <c r="B26" s="3"/>
      <c r="C26" s="3"/>
      <c r="D26" s="3"/>
      <c r="E26" s="4"/>
      <c r="F26" s="5"/>
      <c r="G26" s="3"/>
      <c r="H26" s="3"/>
    </row>
    <row r="27" spans="1:8" ht="21.95" customHeight="1" x14ac:dyDescent="0.25">
      <c r="A27" s="3"/>
      <c r="B27" s="3"/>
      <c r="C27" s="3"/>
      <c r="D27" s="3"/>
      <c r="E27" s="4"/>
      <c r="F27" s="5"/>
      <c r="G27" s="3"/>
      <c r="H27" s="3"/>
    </row>
  </sheetData>
  <mergeCells count="1">
    <mergeCell ref="A1:H1"/>
  </mergeCells>
  <conditionalFormatting sqref="A3:H27">
    <cfRule type="expression" dxfId="1" priority="1">
      <formula>AND(ISNUMBER($E3),$E3-TODAY()&lt;0)</formula>
    </cfRule>
    <cfRule type="expression" dxfId="0" priority="2">
      <formula>AND(ISNUMBER($E3),$E3-TODAY()&gt;=0,$E3-TODAY()&lt;=30)</formula>
    </cfRule>
  </conditionalFormatting>
  <dataValidations count="2">
    <dataValidation type="list" allowBlank="1" sqref="A3 A4 A5 A6 A7 A8 A9 A10 A11 A12 A13 A14 A15 A16 A17 A18 A19 A20 A21 A22 A23 A24 A25 A26 A27" xr:uid="{00000000-0002-0000-0300-000000000000}">
      <formula1>"Contratto,Polizza,Certificato,Bollo,Visura,Software / SaaS,Altro"</formula1>
    </dataValidation>
    <dataValidation type="list" allowBlank="1" sqref="D3 D4 D5 D6 D7 D8 D9 D10 D11 D12 D13 D14 D15 D16 D17 D18 D19 D20 D21 D22 D23 D24 D25 D26 D27" xr:uid="{00000000-0002-0000-0300-000001000000}">
      <formula1>"Annuale,Semestrale,Trimestrale,Bimestrale,Mensile"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/>
  </sheetViews>
  <sheetFormatPr defaultRowHeight="15" x14ac:dyDescent="0.25"/>
  <cols>
    <col min="1" max="1" width="38" customWidth="1"/>
    <col min="2" max="4" width="18" customWidth="1"/>
  </cols>
  <sheetData>
    <row r="1" spans="1:4" ht="32.1" customHeight="1" x14ac:dyDescent="0.25">
      <c r="A1" s="19" t="s">
        <v>132</v>
      </c>
      <c r="B1" s="16"/>
      <c r="C1" s="16"/>
      <c r="D1" s="16"/>
    </row>
    <row r="3" spans="1:4" x14ac:dyDescent="0.25">
      <c r="A3" s="10" t="s">
        <v>133</v>
      </c>
      <c r="B3" s="11">
        <f ca="1">TODAY()</f>
        <v>46151</v>
      </c>
    </row>
    <row r="5" spans="1:4" ht="15.75" x14ac:dyDescent="0.25">
      <c r="A5" s="12" t="s">
        <v>134</v>
      </c>
    </row>
    <row r="7" spans="1:4" ht="24" customHeight="1" x14ac:dyDescent="0.25">
      <c r="A7" s="10" t="s">
        <v>135</v>
      </c>
      <c r="B7" s="6">
        <f ca="1">COUNTIFS('1 Scadenze attive'!H3:H27,"&lt;&gt;Pagato",'1 Scadenze attive'!J3:J27,"&gt;0")</f>
        <v>0</v>
      </c>
      <c r="C7" s="13">
        <f ca="1">SUMIFS('1 Scadenze attive'!G3:G27,'1 Scadenze attive'!H3:H27,"&lt;&gt;Pagato",'1 Scadenze attive'!J3:J27,"&gt;0")</f>
        <v>0</v>
      </c>
    </row>
    <row r="8" spans="1:4" ht="24" customHeight="1" x14ac:dyDescent="0.25">
      <c r="A8" s="10" t="s">
        <v>136</v>
      </c>
      <c r="B8" s="6">
        <f ca="1">SUMPRODUCT(('1 Scadenze attive'!H3:H27&lt;&gt;"Pagato")*('1 Scadenze attive'!D3:D27-TODAY()&gt;=0)*('1 Scadenze attive'!D3:D27-TODAY()&lt;=7))</f>
        <v>1</v>
      </c>
      <c r="C8" s="13">
        <f ca="1">SUMPRODUCT(('1 Scadenze attive'!H3:H27&lt;&gt;"Pagato")*('1 Scadenze attive'!D3:D27-TODAY()&gt;=0)*('1 Scadenze attive'!D3:D27-TODAY()&lt;=7)*'1 Scadenze attive'!G3:G27)</f>
        <v>10370</v>
      </c>
    </row>
    <row r="9" spans="1:4" ht="24" customHeight="1" x14ac:dyDescent="0.25">
      <c r="A9" s="10" t="s">
        <v>137</v>
      </c>
      <c r="B9" s="6">
        <f ca="1">SUMPRODUCT(('2 Scadenze passive'!H3:H27&lt;&gt;"Pagato")*('2 Scadenze passive'!D3:D27-TODAY()&gt;=0)*('2 Scadenze passive'!D3:D27-TODAY()&lt;=7))</f>
        <v>1</v>
      </c>
      <c r="C9" s="13">
        <f ca="1">SUMPRODUCT(('2 Scadenze passive'!H3:H27&lt;&gt;"Pagato")*('2 Scadenze passive'!D3:D27-TODAY()&gt;=0)*('2 Scadenze passive'!D3:D27-TODAY()&lt;=7)*'2 Scadenze passive'!G3:G27)</f>
        <v>4800</v>
      </c>
    </row>
    <row r="10" spans="1:4" ht="24" customHeight="1" x14ac:dyDescent="0.25">
      <c r="A10" s="10" t="s">
        <v>138</v>
      </c>
      <c r="B10" s="6">
        <f ca="1">SUMPRODUCT(('2 Scadenze passive'!H3:H27&lt;&gt;"Pagato")*(ISNUMBER('2 Scadenze passive'!D3:D27))*('2 Scadenze passive'!D3:D27&lt;TODAY()))</f>
        <v>0</v>
      </c>
      <c r="C10" s="13">
        <f ca="1">SUMPRODUCT(('2 Scadenze passive'!H3:H27&lt;&gt;"Pagato")*(ISNUMBER('2 Scadenze passive'!D3:D27))*('2 Scadenze passive'!D3:D27&lt;TODAY())*'2 Scadenze passive'!G3:G27)</f>
        <v>0</v>
      </c>
    </row>
    <row r="11" spans="1:4" ht="24" customHeight="1" x14ac:dyDescent="0.25">
      <c r="A11" s="10" t="s">
        <v>139</v>
      </c>
      <c r="B11" s="6">
        <f ca="1">SUMPRODUCT((ISNUMBER('3 Ricorrenti'!E3:E27))*('3 Ricorrenti'!E3:E27-TODAY()&gt;=0)*('3 Ricorrenti'!E3:E27-TODAY()&lt;=30))</f>
        <v>0</v>
      </c>
      <c r="C11" s="13">
        <f ca="1">SUMPRODUCT((ISNUMBER('3 Ricorrenti'!E3:E27))*('3 Ricorrenti'!E3:E27-TODAY()&gt;=0)*('3 Ricorrenti'!E3:E27-TODAY()&lt;=30)*'3 Ricorrenti'!F3:F27)</f>
        <v>0</v>
      </c>
    </row>
    <row r="14" spans="1:4" ht="15.75" x14ac:dyDescent="0.25">
      <c r="A14" s="12" t="s">
        <v>140</v>
      </c>
    </row>
    <row r="15" spans="1:4" x14ac:dyDescent="0.25">
      <c r="A15" s="10" t="s">
        <v>141</v>
      </c>
      <c r="B15" s="13">
        <f>SUMIF('1 Scadenze attive'!H3:H27,"&lt;&gt;Pagato",'1 Scadenze attive'!G3:G27)</f>
        <v>41114</v>
      </c>
    </row>
    <row r="16" spans="1:4" x14ac:dyDescent="0.25">
      <c r="A16" s="10" t="s">
        <v>142</v>
      </c>
      <c r="B16" s="13">
        <f>SUMIF('2 Scadenze passive'!H3:H27,"&lt;&gt;Pagato",'2 Scadenze passive'!G3:G27)</f>
        <v>9891.4</v>
      </c>
    </row>
    <row r="17" spans="1:2" ht="27.95" customHeight="1" x14ac:dyDescent="0.25">
      <c r="A17" s="10" t="s">
        <v>143</v>
      </c>
      <c r="B17" s="14">
        <f>B15-B16</f>
        <v>31222.6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Istruzioni</vt:lpstr>
      <vt:lpstr>1 Scadenze attive</vt:lpstr>
      <vt:lpstr>2 Scadenze passive</vt:lpstr>
      <vt:lpstr>3 Ricorrenti</vt:lpstr>
      <vt:lpstr>4 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scadenzario aziendale — SynSphere</dc:title>
  <dc:creator>SynSphere Italia</dc:creator>
  <dc:description>Scadenzario incassi, pagamenti e contratti ricorrenti per PMI italiane. https://www.synsphere.it</dc:description>
  <cp:lastModifiedBy>Egiziago Cioffi</cp:lastModifiedBy>
  <dcterms:created xsi:type="dcterms:W3CDTF">2026-05-09T05:55:40Z</dcterms:created>
  <dcterms:modified xsi:type="dcterms:W3CDTF">2026-05-09T06:07:38Z</dcterms:modified>
</cp:coreProperties>
</file>