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ynsphere-my.sharepoint.com/personal/egiziago_cioffi_synsphere_com/Documents/Documenti/source/VisualStudioCodeRepo/SynSphereWebsite/SYNSPHERE - Website/public/download/"/>
    </mc:Choice>
  </mc:AlternateContent>
  <xr:revisionPtr revIDLastSave="1" documentId="11_AAD91FFB6AA8F7F75AF28346ECEB5E1E69A88421" xr6:coauthVersionLast="47" xr6:coauthVersionMax="47" xr10:uidLastSave="{B853D7A3-0F6C-47BE-947B-5059AAAAC5DD}"/>
  <bookViews>
    <workbookView xWindow="-120" yWindow="-120" windowWidth="29040" windowHeight="15720" xr2:uid="{00000000-000D-0000-FFFF-FFFF00000000}"/>
  </bookViews>
  <sheets>
    <sheet name="Istruzioni" sheetId="1" r:id="rId1"/>
    <sheet name="1 Dipendenti" sheetId="2" r:id="rId2"/>
    <sheet name="2 Eventi" sheetId="3" r:id="rId3"/>
    <sheet name="3 Vista mensile" sheetId="4" r:id="rId4"/>
    <sheet name="4 Riepilogo"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5" l="1"/>
  <c r="B33" i="5"/>
  <c r="A33" i="5"/>
  <c r="D33" i="5" s="1"/>
  <c r="I32" i="5"/>
  <c r="H32" i="5"/>
  <c r="G32" i="5"/>
  <c r="C32" i="5"/>
  <c r="B32" i="5"/>
  <c r="A32" i="5"/>
  <c r="F32" i="5" s="1"/>
  <c r="I31" i="5"/>
  <c r="H31" i="5"/>
  <c r="G31" i="5"/>
  <c r="F31" i="5"/>
  <c r="D31" i="5"/>
  <c r="E31" i="5" s="1"/>
  <c r="C31" i="5"/>
  <c r="B31" i="5"/>
  <c r="A31" i="5"/>
  <c r="D30" i="5"/>
  <c r="C30" i="5"/>
  <c r="E30" i="5" s="1"/>
  <c r="B30" i="5"/>
  <c r="A30" i="5"/>
  <c r="C29" i="5"/>
  <c r="B29" i="5"/>
  <c r="A29" i="5"/>
  <c r="I28" i="5"/>
  <c r="H28" i="5"/>
  <c r="G28" i="5"/>
  <c r="C28" i="5"/>
  <c r="B28" i="5"/>
  <c r="A28" i="5"/>
  <c r="F28" i="5" s="1"/>
  <c r="I27" i="5"/>
  <c r="H27" i="5"/>
  <c r="G27" i="5"/>
  <c r="F27" i="5"/>
  <c r="D27" i="5"/>
  <c r="E27" i="5" s="1"/>
  <c r="C27" i="5"/>
  <c r="B27" i="5"/>
  <c r="A27" i="5"/>
  <c r="D26" i="5"/>
  <c r="C26" i="5"/>
  <c r="E26" i="5" s="1"/>
  <c r="B26" i="5"/>
  <c r="A26" i="5"/>
  <c r="C25" i="5"/>
  <c r="B25" i="5"/>
  <c r="A25" i="5"/>
  <c r="I24" i="5"/>
  <c r="H24" i="5"/>
  <c r="G24" i="5"/>
  <c r="C24" i="5"/>
  <c r="B24" i="5"/>
  <c r="A24" i="5"/>
  <c r="F24" i="5" s="1"/>
  <c r="I23" i="5"/>
  <c r="H23" i="5"/>
  <c r="G23" i="5"/>
  <c r="F23" i="5"/>
  <c r="D23" i="5"/>
  <c r="E23" i="5" s="1"/>
  <c r="C23" i="5"/>
  <c r="B23" i="5"/>
  <c r="A23" i="5"/>
  <c r="D22" i="5"/>
  <c r="C22" i="5"/>
  <c r="E22" i="5" s="1"/>
  <c r="B22" i="5"/>
  <c r="A22" i="5"/>
  <c r="C21" i="5"/>
  <c r="B21" i="5"/>
  <c r="A21" i="5"/>
  <c r="I20" i="5"/>
  <c r="H20" i="5"/>
  <c r="G20" i="5"/>
  <c r="C20" i="5"/>
  <c r="B20" i="5"/>
  <c r="A20" i="5"/>
  <c r="F20" i="5" s="1"/>
  <c r="I19" i="5"/>
  <c r="H19" i="5"/>
  <c r="G19" i="5"/>
  <c r="F19" i="5"/>
  <c r="D19" i="5"/>
  <c r="E19" i="5" s="1"/>
  <c r="C19" i="5"/>
  <c r="B19" i="5"/>
  <c r="A19" i="5"/>
  <c r="D18" i="5"/>
  <c r="C18" i="5"/>
  <c r="E18" i="5" s="1"/>
  <c r="B18" i="5"/>
  <c r="A18" i="5"/>
  <c r="C17" i="5"/>
  <c r="B17" i="5"/>
  <c r="A17" i="5"/>
  <c r="I16" i="5"/>
  <c r="H16" i="5"/>
  <c r="G16" i="5"/>
  <c r="C16" i="5"/>
  <c r="B16" i="5"/>
  <c r="A16" i="5"/>
  <c r="F16" i="5" s="1"/>
  <c r="I15" i="5"/>
  <c r="H15" i="5"/>
  <c r="G15" i="5"/>
  <c r="F15" i="5"/>
  <c r="D15" i="5"/>
  <c r="E15" i="5" s="1"/>
  <c r="C15" i="5"/>
  <c r="B15" i="5"/>
  <c r="A15" i="5"/>
  <c r="D14" i="5"/>
  <c r="C14" i="5"/>
  <c r="E14" i="5" s="1"/>
  <c r="B14" i="5"/>
  <c r="A14" i="5"/>
  <c r="C13" i="5"/>
  <c r="B13" i="5"/>
  <c r="A13" i="5"/>
  <c r="I12" i="5"/>
  <c r="H12" i="5"/>
  <c r="G12" i="5"/>
  <c r="C12" i="5"/>
  <c r="B12" i="5"/>
  <c r="A12" i="5"/>
  <c r="F12" i="5" s="1"/>
  <c r="I11" i="5"/>
  <c r="H11" i="5"/>
  <c r="G11" i="5"/>
  <c r="F11" i="5"/>
  <c r="D11" i="5"/>
  <c r="E11" i="5" s="1"/>
  <c r="C11" i="5"/>
  <c r="B11" i="5"/>
  <c r="A11" i="5"/>
  <c r="D10" i="5"/>
  <c r="C10" i="5"/>
  <c r="E10" i="5" s="1"/>
  <c r="B10" i="5"/>
  <c r="A10" i="5"/>
  <c r="C9" i="5"/>
  <c r="B9" i="5"/>
  <c r="A9" i="5"/>
  <c r="I8" i="5"/>
  <c r="H8" i="5"/>
  <c r="G8" i="5"/>
  <c r="C8" i="5"/>
  <c r="B8" i="5"/>
  <c r="A8" i="5"/>
  <c r="F8" i="5" s="1"/>
  <c r="I7" i="5"/>
  <c r="H7" i="5"/>
  <c r="G7" i="5"/>
  <c r="F7" i="5"/>
  <c r="D7" i="5"/>
  <c r="E7" i="5" s="1"/>
  <c r="C7" i="5"/>
  <c r="B7" i="5"/>
  <c r="A7" i="5"/>
  <c r="D6" i="5"/>
  <c r="C6" i="5"/>
  <c r="E6" i="5" s="1"/>
  <c r="B6" i="5"/>
  <c r="A6" i="5"/>
  <c r="C5" i="5"/>
  <c r="B5" i="5"/>
  <c r="A5" i="5"/>
  <c r="I4" i="5"/>
  <c r="H4" i="5"/>
  <c r="G4" i="5"/>
  <c r="C4" i="5"/>
  <c r="B4" i="5"/>
  <c r="A4" i="5"/>
  <c r="F4" i="5" s="1"/>
  <c r="AG33" i="4"/>
  <c r="AF33" i="4"/>
  <c r="AE33" i="4"/>
  <c r="AD33" i="4"/>
  <c r="AC33" i="4"/>
  <c r="X33" i="4"/>
  <c r="W33" i="4"/>
  <c r="V33" i="4"/>
  <c r="U33" i="4"/>
  <c r="T33" i="4"/>
  <c r="S33" i="4"/>
  <c r="R33" i="4"/>
  <c r="Q33" i="4"/>
  <c r="L33" i="4"/>
  <c r="K33" i="4"/>
  <c r="J33" i="4"/>
  <c r="I33" i="4"/>
  <c r="H33" i="4"/>
  <c r="G33" i="4"/>
  <c r="F33" i="4"/>
  <c r="E33" i="4"/>
  <c r="C33" i="4"/>
  <c r="B33" i="4"/>
  <c r="A33" i="4"/>
  <c r="AB33" i="4" s="1"/>
  <c r="AG32" i="4"/>
  <c r="AF32" i="4"/>
  <c r="AD32" i="4"/>
  <c r="AC32" i="4"/>
  <c r="AB32" i="4"/>
  <c r="AA32" i="4"/>
  <c r="Y32" i="4"/>
  <c r="V32" i="4"/>
  <c r="U32" i="4"/>
  <c r="T32" i="4"/>
  <c r="S32" i="4"/>
  <c r="R32" i="4"/>
  <c r="Q32" i="4"/>
  <c r="O32" i="4"/>
  <c r="M32" i="4"/>
  <c r="J32" i="4"/>
  <c r="I32" i="4"/>
  <c r="H32" i="4"/>
  <c r="G32" i="4"/>
  <c r="F32" i="4"/>
  <c r="E32" i="4"/>
  <c r="D32" i="4"/>
  <c r="C32" i="4"/>
  <c r="B32" i="4"/>
  <c r="A32" i="4"/>
  <c r="AD31" i="4"/>
  <c r="Z31" i="4"/>
  <c r="P31" i="4"/>
  <c r="K31" i="4"/>
  <c r="G31" i="4"/>
  <c r="B31" i="4"/>
  <c r="A31" i="4"/>
  <c r="AB31" i="4" s="1"/>
  <c r="AD30" i="4"/>
  <c r="V30" i="4"/>
  <c r="Q30" i="4"/>
  <c r="I30" i="4"/>
  <c r="D30" i="4"/>
  <c r="B30" i="4"/>
  <c r="A30" i="4"/>
  <c r="AF29" i="4"/>
  <c r="AE29" i="4"/>
  <c r="AD29" i="4"/>
  <c r="AB29" i="4"/>
  <c r="Y29" i="4"/>
  <c r="X29" i="4"/>
  <c r="W29" i="4"/>
  <c r="V29" i="4"/>
  <c r="U29" i="4"/>
  <c r="S29" i="4"/>
  <c r="R29" i="4"/>
  <c r="P29" i="4"/>
  <c r="O29" i="4"/>
  <c r="L29" i="4"/>
  <c r="K29" i="4"/>
  <c r="J29" i="4"/>
  <c r="I29" i="4"/>
  <c r="H29" i="4"/>
  <c r="F29" i="4"/>
  <c r="D29" i="4"/>
  <c r="C29" i="4"/>
  <c r="B29" i="4"/>
  <c r="A29" i="4"/>
  <c r="Z29" i="4" s="1"/>
  <c r="AG28" i="4"/>
  <c r="AF28" i="4"/>
  <c r="AE28" i="4"/>
  <c r="AD28" i="4"/>
  <c r="AC28" i="4"/>
  <c r="Z28" i="4"/>
  <c r="Y28" i="4"/>
  <c r="X28" i="4"/>
  <c r="W28" i="4"/>
  <c r="V28" i="4"/>
  <c r="U28" i="4"/>
  <c r="T28" i="4"/>
  <c r="S28" i="4"/>
  <c r="R28" i="4"/>
  <c r="Q28" i="4"/>
  <c r="P28" i="4"/>
  <c r="M28" i="4"/>
  <c r="L28" i="4"/>
  <c r="K28" i="4"/>
  <c r="J28" i="4"/>
  <c r="I28" i="4"/>
  <c r="H28" i="4"/>
  <c r="G28" i="4"/>
  <c r="F28" i="4"/>
  <c r="E28" i="4"/>
  <c r="D28" i="4"/>
  <c r="B28" i="4"/>
  <c r="A28" i="4"/>
  <c r="AG27" i="4"/>
  <c r="AF27" i="4"/>
  <c r="AE27" i="4"/>
  <c r="AD27" i="4"/>
  <c r="AC27" i="4"/>
  <c r="AB27" i="4"/>
  <c r="AA27" i="4"/>
  <c r="Z27" i="4"/>
  <c r="X27" i="4"/>
  <c r="W27" i="4"/>
  <c r="V27" i="4"/>
  <c r="U27" i="4"/>
  <c r="T27" i="4"/>
  <c r="S27" i="4"/>
  <c r="R27" i="4"/>
  <c r="Q27" i="4"/>
  <c r="P27" i="4"/>
  <c r="O27" i="4"/>
  <c r="N27" i="4"/>
  <c r="L27" i="4"/>
  <c r="K27" i="4"/>
  <c r="J27" i="4"/>
  <c r="I27" i="4"/>
  <c r="H27" i="4"/>
  <c r="G27" i="4"/>
  <c r="F27" i="4"/>
  <c r="E27" i="4"/>
  <c r="D27" i="4"/>
  <c r="C27" i="4"/>
  <c r="B27" i="4"/>
  <c r="A27" i="4"/>
  <c r="Y27" i="4" s="1"/>
  <c r="U26" i="4"/>
  <c r="B26" i="4"/>
  <c r="A26" i="4"/>
  <c r="X26" i="4" s="1"/>
  <c r="AE25" i="4"/>
  <c r="AD25" i="4"/>
  <c r="AC25" i="4"/>
  <c r="AB25" i="4"/>
  <c r="X25" i="4"/>
  <c r="W25" i="4"/>
  <c r="V25" i="4"/>
  <c r="R25" i="4"/>
  <c r="Q25" i="4"/>
  <c r="P25" i="4"/>
  <c r="O25" i="4"/>
  <c r="K25" i="4"/>
  <c r="J25" i="4"/>
  <c r="H25" i="4"/>
  <c r="E25" i="4"/>
  <c r="D25" i="4"/>
  <c r="C25" i="4"/>
  <c r="B25" i="4"/>
  <c r="A25" i="4"/>
  <c r="Z25" i="4" s="1"/>
  <c r="AG24" i="4"/>
  <c r="AF24" i="4"/>
  <c r="AD24" i="4"/>
  <c r="AC24" i="4"/>
  <c r="AB24" i="4"/>
  <c r="Z24" i="4"/>
  <c r="Y24" i="4"/>
  <c r="X24" i="4"/>
  <c r="W24" i="4"/>
  <c r="V24" i="4"/>
  <c r="T24" i="4"/>
  <c r="R24" i="4"/>
  <c r="Q24" i="4"/>
  <c r="P24" i="4"/>
  <c r="O24" i="4"/>
  <c r="M24" i="4"/>
  <c r="L24" i="4"/>
  <c r="K24" i="4"/>
  <c r="J24" i="4"/>
  <c r="I24" i="4"/>
  <c r="F24" i="4"/>
  <c r="E24" i="4"/>
  <c r="D24" i="4"/>
  <c r="C24" i="4"/>
  <c r="B24" i="4"/>
  <c r="A24" i="4"/>
  <c r="AG23" i="4"/>
  <c r="AF23" i="4"/>
  <c r="AE23" i="4"/>
  <c r="AD23" i="4"/>
  <c r="Z23" i="4"/>
  <c r="Y23" i="4"/>
  <c r="X23" i="4"/>
  <c r="U23" i="4"/>
  <c r="T23" i="4"/>
  <c r="S23" i="4"/>
  <c r="R23" i="4"/>
  <c r="P23" i="4"/>
  <c r="M23" i="4"/>
  <c r="L23" i="4"/>
  <c r="K23" i="4"/>
  <c r="H23" i="4"/>
  <c r="G23" i="4"/>
  <c r="F23" i="4"/>
  <c r="D23" i="4"/>
  <c r="C23" i="4"/>
  <c r="B23" i="4"/>
  <c r="A23" i="4"/>
  <c r="W23" i="4" s="1"/>
  <c r="AC22" i="4"/>
  <c r="AB22" i="4"/>
  <c r="Y22" i="4"/>
  <c r="X22" i="4"/>
  <c r="T22" i="4"/>
  <c r="S22" i="4"/>
  <c r="P22" i="4"/>
  <c r="N22" i="4"/>
  <c r="K22" i="4"/>
  <c r="H22" i="4"/>
  <c r="F22" i="4"/>
  <c r="B22" i="4"/>
  <c r="A22" i="4"/>
  <c r="AG21" i="4"/>
  <c r="AF21" i="4"/>
  <c r="AE21" i="4"/>
  <c r="AD21" i="4"/>
  <c r="AC21" i="4"/>
  <c r="AB21" i="4"/>
  <c r="AA21" i="4"/>
  <c r="Z21" i="4"/>
  <c r="X21" i="4"/>
  <c r="W21" i="4"/>
  <c r="V21" i="4"/>
  <c r="U21" i="4"/>
  <c r="T21" i="4"/>
  <c r="S21" i="4"/>
  <c r="R21" i="4"/>
  <c r="Q21" i="4"/>
  <c r="P21" i="4"/>
  <c r="O21" i="4"/>
  <c r="N21" i="4"/>
  <c r="L21" i="4"/>
  <c r="K21" i="4"/>
  <c r="J21" i="4"/>
  <c r="I21" i="4"/>
  <c r="H21" i="4"/>
  <c r="G21" i="4"/>
  <c r="F21" i="4"/>
  <c r="E21" i="4"/>
  <c r="D21" i="4"/>
  <c r="C21" i="4"/>
  <c r="B21" i="4"/>
  <c r="A21" i="4"/>
  <c r="Y21" i="4" s="1"/>
  <c r="AG20" i="4"/>
  <c r="AF20" i="4"/>
  <c r="AE20" i="4"/>
  <c r="AD20" i="4"/>
  <c r="AC20" i="4"/>
  <c r="AB20" i="4"/>
  <c r="Z20" i="4"/>
  <c r="Y20" i="4"/>
  <c r="X20" i="4"/>
  <c r="V20" i="4"/>
  <c r="U20" i="4"/>
  <c r="T20" i="4"/>
  <c r="S20" i="4"/>
  <c r="R20" i="4"/>
  <c r="Q20" i="4"/>
  <c r="P20" i="4"/>
  <c r="O20" i="4"/>
  <c r="M20" i="4"/>
  <c r="L20" i="4"/>
  <c r="J20" i="4"/>
  <c r="I20" i="4"/>
  <c r="H20" i="4"/>
  <c r="G20" i="4"/>
  <c r="F20" i="4"/>
  <c r="E20" i="4"/>
  <c r="D20" i="4"/>
  <c r="C20" i="4"/>
  <c r="B20" i="4"/>
  <c r="A20" i="4"/>
  <c r="S19" i="4"/>
  <c r="B19" i="4"/>
  <c r="A19" i="4"/>
  <c r="Q19" i="4" s="1"/>
  <c r="T18" i="4"/>
  <c r="B18" i="4"/>
  <c r="A18" i="4"/>
  <c r="Q18" i="4" s="1"/>
  <c r="T17" i="4"/>
  <c r="B17" i="4"/>
  <c r="A17" i="4"/>
  <c r="P17" i="4" s="1"/>
  <c r="B16" i="4"/>
  <c r="A16" i="4"/>
  <c r="V16" i="4" s="1"/>
  <c r="AG15" i="4"/>
  <c r="AF15" i="4"/>
  <c r="AE15" i="4"/>
  <c r="AD15" i="4"/>
  <c r="AC15" i="4"/>
  <c r="AB15" i="4"/>
  <c r="AA15" i="4"/>
  <c r="Z15" i="4"/>
  <c r="X15" i="4"/>
  <c r="W15" i="4"/>
  <c r="V15" i="4"/>
  <c r="U15" i="4"/>
  <c r="T15" i="4"/>
  <c r="S15" i="4"/>
  <c r="R15" i="4"/>
  <c r="Q15" i="4"/>
  <c r="P15" i="4"/>
  <c r="O15" i="4"/>
  <c r="N15" i="4"/>
  <c r="L15" i="4"/>
  <c r="K15" i="4"/>
  <c r="J15" i="4"/>
  <c r="I15" i="4"/>
  <c r="H15" i="4"/>
  <c r="G15" i="4"/>
  <c r="F15" i="4"/>
  <c r="E15" i="4"/>
  <c r="D15" i="4"/>
  <c r="C15" i="4"/>
  <c r="B15" i="4"/>
  <c r="A15" i="4"/>
  <c r="Y15" i="4" s="1"/>
  <c r="AG14" i="4"/>
  <c r="AF14" i="4"/>
  <c r="AD14" i="4"/>
  <c r="AC14" i="4"/>
  <c r="AB14" i="4"/>
  <c r="AA14" i="4"/>
  <c r="Z14" i="4"/>
  <c r="Y14" i="4"/>
  <c r="X14" i="4"/>
  <c r="R14" i="4"/>
  <c r="Q14" i="4"/>
  <c r="O14" i="4"/>
  <c r="N14" i="4"/>
  <c r="M14" i="4"/>
  <c r="L14" i="4"/>
  <c r="J14" i="4"/>
  <c r="G14" i="4"/>
  <c r="F14" i="4"/>
  <c r="C14" i="4"/>
  <c r="B14" i="4"/>
  <c r="A14" i="4"/>
  <c r="B13" i="4"/>
  <c r="A13" i="4"/>
  <c r="AF13" i="4" s="1"/>
  <c r="AD12" i="4"/>
  <c r="T12" i="4"/>
  <c r="R12" i="4"/>
  <c r="O12" i="4"/>
  <c r="D12" i="4"/>
  <c r="C12" i="4"/>
  <c r="B12" i="4"/>
  <c r="A12" i="4"/>
  <c r="B11" i="4"/>
  <c r="A11" i="4"/>
  <c r="AG10" i="4"/>
  <c r="AF10" i="4"/>
  <c r="AE10" i="4"/>
  <c r="AD10" i="4"/>
  <c r="AC10" i="4"/>
  <c r="Z10" i="4"/>
  <c r="Y10" i="4"/>
  <c r="X10" i="4"/>
  <c r="W10" i="4"/>
  <c r="V10" i="4"/>
  <c r="U10" i="4"/>
  <c r="T10" i="4"/>
  <c r="S10" i="4"/>
  <c r="R10" i="4"/>
  <c r="Q10" i="4"/>
  <c r="P10" i="4"/>
  <c r="M10" i="4"/>
  <c r="L10" i="4"/>
  <c r="K10" i="4"/>
  <c r="J10" i="4"/>
  <c r="I10" i="4"/>
  <c r="H10" i="4"/>
  <c r="G10" i="4"/>
  <c r="F10" i="4"/>
  <c r="E10" i="4"/>
  <c r="D10" i="4"/>
  <c r="B10" i="4"/>
  <c r="A10" i="4"/>
  <c r="AG9" i="4"/>
  <c r="AF9" i="4"/>
  <c r="AE9" i="4"/>
  <c r="AD9" i="4"/>
  <c r="AC9" i="4"/>
  <c r="AB9" i="4"/>
  <c r="AA9" i="4"/>
  <c r="Z9" i="4"/>
  <c r="X9" i="4"/>
  <c r="W9" i="4"/>
  <c r="V9" i="4"/>
  <c r="U9" i="4"/>
  <c r="T9" i="4"/>
  <c r="S9" i="4"/>
  <c r="R9" i="4"/>
  <c r="Q9" i="4"/>
  <c r="P9" i="4"/>
  <c r="O9" i="4"/>
  <c r="N9" i="4"/>
  <c r="L9" i="4"/>
  <c r="K9" i="4"/>
  <c r="J9" i="4"/>
  <c r="I9" i="4"/>
  <c r="H9" i="4"/>
  <c r="G9" i="4"/>
  <c r="F9" i="4"/>
  <c r="E9" i="4"/>
  <c r="D9" i="4"/>
  <c r="C9" i="4"/>
  <c r="B9" i="4"/>
  <c r="A9" i="4"/>
  <c r="Y9" i="4" s="1"/>
  <c r="AA8" i="4"/>
  <c r="Z8" i="4"/>
  <c r="Y8" i="4"/>
  <c r="X8" i="4"/>
  <c r="V8" i="4"/>
  <c r="U8" i="4"/>
  <c r="T8" i="4"/>
  <c r="M8" i="4"/>
  <c r="L8" i="4"/>
  <c r="J8" i="4"/>
  <c r="I8" i="4"/>
  <c r="H8" i="4"/>
  <c r="G8" i="4"/>
  <c r="F8" i="4"/>
  <c r="B8" i="4"/>
  <c r="A8" i="4"/>
  <c r="AB8" i="4" s="1"/>
  <c r="AF7" i="4"/>
  <c r="AE7" i="4"/>
  <c r="AD7" i="4"/>
  <c r="AC7" i="4"/>
  <c r="AB7" i="4"/>
  <c r="AA7" i="4"/>
  <c r="Y7" i="4"/>
  <c r="X7" i="4"/>
  <c r="W7" i="4"/>
  <c r="V7" i="4"/>
  <c r="T7" i="4"/>
  <c r="S7" i="4"/>
  <c r="R7" i="4"/>
  <c r="Q7" i="4"/>
  <c r="P7" i="4"/>
  <c r="O7" i="4"/>
  <c r="N7" i="4"/>
  <c r="L7" i="4"/>
  <c r="K7" i="4"/>
  <c r="J7" i="4"/>
  <c r="I7" i="4"/>
  <c r="H7" i="4"/>
  <c r="G7" i="4"/>
  <c r="F7" i="4"/>
  <c r="E7" i="4"/>
  <c r="D7" i="4"/>
  <c r="C7" i="4"/>
  <c r="B7" i="4"/>
  <c r="A7" i="4"/>
  <c r="Z6" i="4"/>
  <c r="Y6" i="4"/>
  <c r="X6" i="4"/>
  <c r="V6" i="4"/>
  <c r="U6" i="4"/>
  <c r="M6" i="4"/>
  <c r="L6" i="4"/>
  <c r="J6" i="4"/>
  <c r="I6" i="4"/>
  <c r="H6" i="4"/>
  <c r="B6" i="4"/>
  <c r="A6" i="4"/>
  <c r="AA6" i="4" s="1"/>
  <c r="AF5" i="4"/>
  <c r="AE5" i="4"/>
  <c r="AD5" i="4"/>
  <c r="AC5" i="4"/>
  <c r="AB5" i="4"/>
  <c r="Y5" i="4"/>
  <c r="X5" i="4"/>
  <c r="W5" i="4"/>
  <c r="V5" i="4"/>
  <c r="T5" i="4"/>
  <c r="S5" i="4"/>
  <c r="R5" i="4"/>
  <c r="Q5" i="4"/>
  <c r="P5" i="4"/>
  <c r="O5" i="4"/>
  <c r="L5" i="4"/>
  <c r="K5" i="4"/>
  <c r="J5" i="4"/>
  <c r="H5" i="4"/>
  <c r="G5" i="4"/>
  <c r="F5" i="4"/>
  <c r="E5" i="4"/>
  <c r="D5" i="4"/>
  <c r="C5" i="4"/>
  <c r="B5" i="4"/>
  <c r="A5" i="4"/>
  <c r="Z5" i="4" s="1"/>
  <c r="Z4" i="4"/>
  <c r="Y4" i="4"/>
  <c r="X4" i="4"/>
  <c r="M4" i="4"/>
  <c r="L4" i="4"/>
  <c r="K4" i="4"/>
  <c r="B4" i="4"/>
  <c r="A4" i="4"/>
  <c r="AC11" i="4" l="1"/>
  <c r="Q11" i="4"/>
  <c r="E11" i="4"/>
  <c r="AG11" i="4"/>
  <c r="T11" i="4"/>
  <c r="G11" i="4"/>
  <c r="AF11" i="4"/>
  <c r="F11" i="4"/>
  <c r="S11" i="4"/>
  <c r="P11" i="4"/>
  <c r="L13" i="4"/>
  <c r="AA13" i="4"/>
  <c r="M16" i="4"/>
  <c r="AD16" i="4"/>
  <c r="N17" i="4"/>
  <c r="AF17" i="4"/>
  <c r="M18" i="4"/>
  <c r="AF18" i="4"/>
  <c r="M19" i="4"/>
  <c r="AF19" i="4"/>
  <c r="J26" i="4"/>
  <c r="R11" i="4"/>
  <c r="AE12" i="4"/>
  <c r="S12" i="4"/>
  <c r="G12" i="4"/>
  <c r="Y12" i="4"/>
  <c r="L12" i="4"/>
  <c r="X12" i="4"/>
  <c r="K12" i="4"/>
  <c r="P12" i="4"/>
  <c r="AF12" i="4"/>
  <c r="M13" i="4"/>
  <c r="AB13" i="4"/>
  <c r="N16" i="4"/>
  <c r="AG16" i="4"/>
  <c r="O17" i="4"/>
  <c r="AG17" i="4"/>
  <c r="N18" i="4"/>
  <c r="AG18" i="4"/>
  <c r="N19" i="4"/>
  <c r="N26" i="4"/>
  <c r="AE4" i="4"/>
  <c r="S4" i="4"/>
  <c r="G4" i="4"/>
  <c r="C11" i="4"/>
  <c r="U11" i="4"/>
  <c r="Q12" i="4"/>
  <c r="AG12" i="4"/>
  <c r="N13" i="4"/>
  <c r="AE13" i="4"/>
  <c r="P16" i="4"/>
  <c r="AA22" i="4"/>
  <c r="O22" i="4"/>
  <c r="C22" i="4"/>
  <c r="W22" i="4"/>
  <c r="J22" i="4"/>
  <c r="V22" i="4"/>
  <c r="I22" i="4"/>
  <c r="AE22" i="4"/>
  <c r="R22" i="4"/>
  <c r="E22" i="4"/>
  <c r="AD22" i="4"/>
  <c r="Q22" i="4"/>
  <c r="D22" i="4"/>
  <c r="U22" i="4"/>
  <c r="O26" i="4"/>
  <c r="D11" i="4"/>
  <c r="V11" i="4"/>
  <c r="O13" i="4"/>
  <c r="Q16" i="4"/>
  <c r="AC17" i="4"/>
  <c r="Q17" i="4"/>
  <c r="E17" i="4"/>
  <c r="X17" i="4"/>
  <c r="K17" i="4"/>
  <c r="W17" i="4"/>
  <c r="J17" i="4"/>
  <c r="AE17" i="4"/>
  <c r="R17" i="4"/>
  <c r="D17" i="4"/>
  <c r="S17" i="4"/>
  <c r="AE18" i="4"/>
  <c r="S18" i="4"/>
  <c r="G18" i="4"/>
  <c r="AC18" i="4"/>
  <c r="P18" i="4"/>
  <c r="C18" i="4"/>
  <c r="AB18" i="4"/>
  <c r="O18" i="4"/>
  <c r="W18" i="4"/>
  <c r="J18" i="4"/>
  <c r="R18" i="4"/>
  <c r="AG19" i="4"/>
  <c r="U19" i="4"/>
  <c r="I19" i="4"/>
  <c r="V19" i="4"/>
  <c r="H19" i="4"/>
  <c r="T19" i="4"/>
  <c r="G19" i="4"/>
  <c r="AC19" i="4"/>
  <c r="P19" i="4"/>
  <c r="AB19" i="4"/>
  <c r="O19" i="4"/>
  <c r="R19" i="4"/>
  <c r="T26" i="4"/>
  <c r="AG13" i="4"/>
  <c r="U13" i="4"/>
  <c r="I13" i="4"/>
  <c r="AD13" i="4"/>
  <c r="Q13" i="4"/>
  <c r="D13" i="4"/>
  <c r="AC13" i="4"/>
  <c r="P13" i="4"/>
  <c r="C13" i="4"/>
  <c r="O6" i="4"/>
  <c r="AB6" i="4"/>
  <c r="N8" i="4"/>
  <c r="I11" i="4"/>
  <c r="X11" i="4"/>
  <c r="E12" i="4"/>
  <c r="U12" i="4"/>
  <c r="S13" i="4"/>
  <c r="W14" i="4"/>
  <c r="K14" i="4"/>
  <c r="V14" i="4"/>
  <c r="I14" i="4"/>
  <c r="U14" i="4"/>
  <c r="H14" i="4"/>
  <c r="P14" i="4"/>
  <c r="AE14" i="4"/>
  <c r="U16" i="4"/>
  <c r="C17" i="4"/>
  <c r="U17" i="4"/>
  <c r="D18" i="4"/>
  <c r="U18" i="4"/>
  <c r="C19" i="4"/>
  <c r="W19" i="4"/>
  <c r="G22" i="4"/>
  <c r="Z22" i="4"/>
  <c r="V26" i="4"/>
  <c r="J11" i="4"/>
  <c r="Y11" i="4"/>
  <c r="F12" i="4"/>
  <c r="V12" i="4"/>
  <c r="E13" i="4"/>
  <c r="T13" i="4"/>
  <c r="D16" i="4"/>
  <c r="F17" i="4"/>
  <c r="V17" i="4"/>
  <c r="E18" i="4"/>
  <c r="V18" i="4"/>
  <c r="D19" i="4"/>
  <c r="X19" i="4"/>
  <c r="N4" i="4"/>
  <c r="AA4" i="4"/>
  <c r="W6" i="4"/>
  <c r="K6" i="4"/>
  <c r="N6" i="4"/>
  <c r="H11" i="4"/>
  <c r="W11" i="4"/>
  <c r="AA16" i="4"/>
  <c r="O16" i="4"/>
  <c r="C16" i="4"/>
  <c r="AF16" i="4"/>
  <c r="S16" i="4"/>
  <c r="F16" i="4"/>
  <c r="R16" i="4"/>
  <c r="AE16" i="4"/>
  <c r="E16" i="4"/>
  <c r="Y16" i="4"/>
  <c r="L16" i="4"/>
  <c r="T16" i="4"/>
  <c r="D4" i="4"/>
  <c r="Q4" i="4"/>
  <c r="AD4" i="4"/>
  <c r="E4" i="4"/>
  <c r="R4" i="4"/>
  <c r="W8" i="4"/>
  <c r="K8" i="4"/>
  <c r="AE8" i="4"/>
  <c r="R8" i="4"/>
  <c r="E8" i="4"/>
  <c r="O8" i="4"/>
  <c r="AC8" i="4"/>
  <c r="F4" i="4"/>
  <c r="T4" i="4"/>
  <c r="AG4" i="4"/>
  <c r="D6" i="4"/>
  <c r="Q6" i="4"/>
  <c r="AD6" i="4"/>
  <c r="P8" i="4"/>
  <c r="AD8" i="4"/>
  <c r="G16" i="4"/>
  <c r="G17" i="4"/>
  <c r="X18" i="4"/>
  <c r="W26" i="4"/>
  <c r="K26" i="4"/>
  <c r="AF26" i="4"/>
  <c r="S26" i="4"/>
  <c r="F26" i="4"/>
  <c r="AE26" i="4"/>
  <c r="R26" i="4"/>
  <c r="E26" i="4"/>
  <c r="AD26" i="4"/>
  <c r="Q26" i="4"/>
  <c r="D26" i="4"/>
  <c r="AC26" i="4"/>
  <c r="P26" i="4"/>
  <c r="C26" i="4"/>
  <c r="Z26" i="4"/>
  <c r="M26" i="4"/>
  <c r="Y26" i="4"/>
  <c r="L26" i="4"/>
  <c r="AA26" i="4"/>
  <c r="H4" i="4"/>
  <c r="U4" i="4"/>
  <c r="M5" i="4"/>
  <c r="E6" i="4"/>
  <c r="R6" i="4"/>
  <c r="AE6" i="4"/>
  <c r="C8" i="4"/>
  <c r="Q8" i="4"/>
  <c r="AF8" i="4"/>
  <c r="L11" i="4"/>
  <c r="AA11" i="4"/>
  <c r="I12" i="4"/>
  <c r="Z12" i="4"/>
  <c r="G13" i="4"/>
  <c r="W13" i="4"/>
  <c r="D14" i="4"/>
  <c r="AH14" i="4" s="1"/>
  <c r="S14" i="4"/>
  <c r="H16" i="4"/>
  <c r="X16" i="4"/>
  <c r="H17" i="4"/>
  <c r="Z17" i="4"/>
  <c r="H18" i="4"/>
  <c r="Y18" i="4"/>
  <c r="F19" i="4"/>
  <c r="Z19" i="4"/>
  <c r="L22" i="4"/>
  <c r="AF22" i="4"/>
  <c r="AB26" i="4"/>
  <c r="O4" i="4"/>
  <c r="P4" i="4"/>
  <c r="R13" i="4"/>
  <c r="AF4" i="4"/>
  <c r="C6" i="4"/>
  <c r="P6" i="4"/>
  <c r="AC6" i="4"/>
  <c r="K11" i="4"/>
  <c r="Z11" i="4"/>
  <c r="H12" i="4"/>
  <c r="W12" i="4"/>
  <c r="F13" i="4"/>
  <c r="V13" i="4"/>
  <c r="W16" i="4"/>
  <c r="Y17" i="4"/>
  <c r="F18" i="4"/>
  <c r="E19" i="4"/>
  <c r="Y19" i="4"/>
  <c r="I4" i="4"/>
  <c r="V4" i="4"/>
  <c r="AG5" i="4"/>
  <c r="U5" i="4"/>
  <c r="I5" i="4"/>
  <c r="AH5" i="4" s="1"/>
  <c r="N5" i="4"/>
  <c r="AA5" i="4"/>
  <c r="F6" i="4"/>
  <c r="S6" i="4"/>
  <c r="AF6" i="4"/>
  <c r="D8" i="4"/>
  <c r="S8" i="4"/>
  <c r="AG8" i="4"/>
  <c r="M11" i="4"/>
  <c r="AB11" i="4"/>
  <c r="J12" i="4"/>
  <c r="AA12" i="4"/>
  <c r="H13" i="4"/>
  <c r="X13" i="4"/>
  <c r="E14" i="4"/>
  <c r="T14" i="4"/>
  <c r="I16" i="4"/>
  <c r="Z16" i="4"/>
  <c r="I17" i="4"/>
  <c r="AA17" i="4"/>
  <c r="I18" i="4"/>
  <c r="Z18" i="4"/>
  <c r="J19" i="4"/>
  <c r="AA19" i="4"/>
  <c r="M22" i="4"/>
  <c r="AG22" i="4"/>
  <c r="G26" i="4"/>
  <c r="AG26" i="4"/>
  <c r="AB4" i="4"/>
  <c r="C4" i="4"/>
  <c r="AC4" i="4"/>
  <c r="J4" i="4"/>
  <c r="W4" i="4"/>
  <c r="G6" i="4"/>
  <c r="T6" i="4"/>
  <c r="AG6" i="4"/>
  <c r="N11" i="4"/>
  <c r="AD11" i="4"/>
  <c r="M12" i="4"/>
  <c r="AH12" i="4" s="1"/>
  <c r="AB12" i="4"/>
  <c r="J13" i="4"/>
  <c r="Y13" i="4"/>
  <c r="J16" i="4"/>
  <c r="AB16" i="4"/>
  <c r="L17" i="4"/>
  <c r="AB17" i="4"/>
  <c r="K18" i="4"/>
  <c r="AA18" i="4"/>
  <c r="K19" i="4"/>
  <c r="AD19" i="4"/>
  <c r="H26" i="4"/>
  <c r="O11" i="4"/>
  <c r="AE11" i="4"/>
  <c r="N12" i="4"/>
  <c r="AC12" i="4"/>
  <c r="K13" i="4"/>
  <c r="Z13" i="4"/>
  <c r="K16" i="4"/>
  <c r="AC16" i="4"/>
  <c r="M17" i="4"/>
  <c r="AD17" i="4"/>
  <c r="L18" i="4"/>
  <c r="AD18" i="4"/>
  <c r="L19" i="4"/>
  <c r="AE19" i="4"/>
  <c r="I26" i="4"/>
  <c r="AE30" i="4"/>
  <c r="S30" i="4"/>
  <c r="G30" i="4"/>
  <c r="N30" i="4"/>
  <c r="AA30" i="4"/>
  <c r="V31" i="4"/>
  <c r="G6" i="5"/>
  <c r="I6" i="5"/>
  <c r="H6" i="5"/>
  <c r="G10" i="5"/>
  <c r="I10" i="5"/>
  <c r="H10" i="5"/>
  <c r="G14" i="5"/>
  <c r="I14" i="5"/>
  <c r="H14" i="5"/>
  <c r="G18" i="5"/>
  <c r="I18" i="5"/>
  <c r="H18" i="5"/>
  <c r="G22" i="5"/>
  <c r="I22" i="5"/>
  <c r="H22" i="5"/>
  <c r="G26" i="5"/>
  <c r="I26" i="5"/>
  <c r="H26" i="5"/>
  <c r="G30" i="5"/>
  <c r="I30" i="5"/>
  <c r="H30" i="5"/>
  <c r="O30" i="4"/>
  <c r="AB30" i="4"/>
  <c r="H31" i="4"/>
  <c r="W31" i="4"/>
  <c r="C30" i="4"/>
  <c r="P30" i="4"/>
  <c r="AC30" i="4"/>
  <c r="J31" i="4"/>
  <c r="Y31" i="4"/>
  <c r="I23" i="4"/>
  <c r="V23" i="4"/>
  <c r="AE24" i="4"/>
  <c r="S24" i="4"/>
  <c r="G24" i="4"/>
  <c r="AH24" i="4" s="1"/>
  <c r="N24" i="4"/>
  <c r="AA24" i="4"/>
  <c r="F25" i="4"/>
  <c r="AH25" i="4" s="1"/>
  <c r="S25" i="4"/>
  <c r="AF25" i="4"/>
  <c r="M29" i="4"/>
  <c r="E30" i="4"/>
  <c r="R30" i="4"/>
  <c r="AF30" i="4"/>
  <c r="M31" i="4"/>
  <c r="AA31" i="4"/>
  <c r="J23" i="4"/>
  <c r="G25" i="4"/>
  <c r="T25" i="4"/>
  <c r="AC29" i="4"/>
  <c r="Q29" i="4"/>
  <c r="E29" i="4"/>
  <c r="AH29" i="4" s="1"/>
  <c r="N29" i="4"/>
  <c r="AA29" i="4"/>
  <c r="F30" i="4"/>
  <c r="T30" i="4"/>
  <c r="AG30" i="4"/>
  <c r="N31" i="4"/>
  <c r="E4" i="5"/>
  <c r="F6" i="5"/>
  <c r="E8" i="5"/>
  <c r="F10" i="5"/>
  <c r="F14" i="5"/>
  <c r="F18" i="5"/>
  <c r="F22" i="5"/>
  <c r="F26" i="5"/>
  <c r="F30" i="5"/>
  <c r="H30" i="4"/>
  <c r="U30" i="4"/>
  <c r="X31" i="4"/>
  <c r="L31" i="4"/>
  <c r="AG31" i="4"/>
  <c r="U31" i="4"/>
  <c r="I31" i="4"/>
  <c r="O31" i="4"/>
  <c r="AC31" i="4"/>
  <c r="J30" i="4"/>
  <c r="W30" i="4"/>
  <c r="C31" i="4"/>
  <c r="Q31" i="4"/>
  <c r="AE31" i="4"/>
  <c r="L25" i="4"/>
  <c r="Y25" i="4"/>
  <c r="K30" i="4"/>
  <c r="D5" i="5"/>
  <c r="I5" i="5"/>
  <c r="H5" i="5"/>
  <c r="H34" i="5" s="1"/>
  <c r="G5" i="5"/>
  <c r="G34" i="5" s="1"/>
  <c r="F5" i="5"/>
  <c r="F34" i="5" s="1"/>
  <c r="D9" i="5"/>
  <c r="I9" i="5"/>
  <c r="I34" i="5" s="1"/>
  <c r="H9" i="5"/>
  <c r="G9" i="5"/>
  <c r="F9" i="5"/>
  <c r="D13" i="5"/>
  <c r="I13" i="5"/>
  <c r="H13" i="5"/>
  <c r="G13" i="5"/>
  <c r="F13" i="5"/>
  <c r="D17" i="5"/>
  <c r="I17" i="5"/>
  <c r="H17" i="5"/>
  <c r="G17" i="5"/>
  <c r="F17" i="5"/>
  <c r="D21" i="5"/>
  <c r="E21" i="5" s="1"/>
  <c r="I21" i="5"/>
  <c r="H21" i="5"/>
  <c r="G21" i="5"/>
  <c r="F21" i="5"/>
  <c r="D25" i="5"/>
  <c r="I25" i="5"/>
  <c r="H25" i="5"/>
  <c r="G25" i="5"/>
  <c r="F25" i="5"/>
  <c r="D29" i="5"/>
  <c r="E29" i="5" s="1"/>
  <c r="I29" i="5"/>
  <c r="H29" i="5"/>
  <c r="G29" i="5"/>
  <c r="F29" i="5"/>
  <c r="AC23" i="4"/>
  <c r="Q23" i="4"/>
  <c r="E23" i="4"/>
  <c r="AH23" i="4" s="1"/>
  <c r="N23" i="4"/>
  <c r="AA23" i="4"/>
  <c r="X30" i="4"/>
  <c r="D31" i="4"/>
  <c r="R31" i="4"/>
  <c r="AF31" i="4"/>
  <c r="AG7" i="4"/>
  <c r="U7" i="4"/>
  <c r="M7" i="4"/>
  <c r="AH7" i="4" s="1"/>
  <c r="Z7" i="4"/>
  <c r="AA10" i="4"/>
  <c r="O10" i="4"/>
  <c r="C10" i="4"/>
  <c r="N10" i="4"/>
  <c r="AB10" i="4"/>
  <c r="W20" i="4"/>
  <c r="K20" i="4"/>
  <c r="AH20" i="4" s="1"/>
  <c r="N20" i="4"/>
  <c r="AA20" i="4"/>
  <c r="O23" i="4"/>
  <c r="AB23" i="4"/>
  <c r="H24" i="4"/>
  <c r="U24" i="4"/>
  <c r="M25" i="4"/>
  <c r="AA28" i="4"/>
  <c r="O28" i="4"/>
  <c r="C28" i="4"/>
  <c r="N28" i="4"/>
  <c r="AB28" i="4"/>
  <c r="G29" i="4"/>
  <c r="T29" i="4"/>
  <c r="AG29" i="4"/>
  <c r="L30" i="4"/>
  <c r="Y30" i="4"/>
  <c r="E31" i="4"/>
  <c r="S31" i="4"/>
  <c r="Z32" i="4"/>
  <c r="N32" i="4"/>
  <c r="X32" i="4"/>
  <c r="L32" i="4"/>
  <c r="W32" i="4"/>
  <c r="K32" i="4"/>
  <c r="AH32" i="4" s="1"/>
  <c r="P32" i="4"/>
  <c r="AE32" i="4"/>
  <c r="AG25" i="4"/>
  <c r="U25" i="4"/>
  <c r="I25" i="4"/>
  <c r="N25" i="4"/>
  <c r="AA25" i="4"/>
  <c r="M30" i="4"/>
  <c r="Z30" i="4"/>
  <c r="F31" i="4"/>
  <c r="T31" i="4"/>
  <c r="C34" i="5"/>
  <c r="E5" i="5"/>
  <c r="E9" i="5"/>
  <c r="E13" i="5"/>
  <c r="E17" i="5"/>
  <c r="E25" i="5"/>
  <c r="E33" i="5"/>
  <c r="M9" i="4"/>
  <c r="AH9" i="4" s="1"/>
  <c r="M15" i="4"/>
  <c r="AH15" i="4" s="1"/>
  <c r="M21" i="4"/>
  <c r="AH21" i="4" s="1"/>
  <c r="M27" i="4"/>
  <c r="AH27" i="4" s="1"/>
  <c r="M33" i="4"/>
  <c r="Y33" i="4"/>
  <c r="F33" i="5"/>
  <c r="N33" i="4"/>
  <c r="Z33" i="4"/>
  <c r="D4" i="5"/>
  <c r="D8" i="5"/>
  <c r="D12" i="5"/>
  <c r="E12" i="5" s="1"/>
  <c r="D16" i="5"/>
  <c r="E16" i="5" s="1"/>
  <c r="D20" i="5"/>
  <c r="E20" i="5" s="1"/>
  <c r="D24" i="5"/>
  <c r="E24" i="5" s="1"/>
  <c r="D28" i="5"/>
  <c r="E28" i="5" s="1"/>
  <c r="D32" i="5"/>
  <c r="E32" i="5" s="1"/>
  <c r="G33" i="5"/>
  <c r="O33" i="4"/>
  <c r="AA33" i="4"/>
  <c r="H33" i="5"/>
  <c r="D33" i="4"/>
  <c r="P33" i="4"/>
  <c r="I33" i="5"/>
  <c r="AH4" i="4" l="1"/>
  <c r="AH6" i="4"/>
  <c r="AH16" i="4"/>
  <c r="AH8" i="4"/>
  <c r="AH26" i="4"/>
  <c r="AH13" i="4"/>
  <c r="AH11" i="4"/>
  <c r="AH30" i="4"/>
  <c r="AH19" i="4"/>
  <c r="AH31" i="4"/>
  <c r="AH22" i="4"/>
  <c r="AH10" i="4"/>
  <c r="E34" i="5"/>
  <c r="AH33" i="4"/>
  <c r="D34" i="5"/>
  <c r="AH28" i="4"/>
  <c r="AH17" i="4"/>
  <c r="AH18" i="4"/>
</calcChain>
</file>

<file path=xl/sharedStrings.xml><?xml version="1.0" encoding="utf-8"?>
<sst xmlns="http://schemas.openxmlformats.org/spreadsheetml/2006/main" count="170" uniqueCount="126">
  <si>
    <t>FERIE E PERMESSI</t>
  </si>
  <si>
    <t>SynSphere Italia — Partner Microsoft per le PMI italiane</t>
  </si>
  <si>
    <t>Cosa fa questo template</t>
  </si>
  <si>
    <t>Tiene traccia di ferie maturate e godute, permessi, malattia, smart working e congedi per ogni dipendente. Ricalcola automaticamente residuo ferie e ROL.</t>
  </si>
  <si>
    <t>Pensato per PMI italiane fino a 30 dipendenti. Oltre quel volume conviene un sistema dedicato (Zucchetti, TeamSystem HR, Sage, oppure Microsoft Dynamics 365 HR).</t>
  </si>
  <si>
    <t>Come si usa — ordine dei fogli</t>
  </si>
  <si>
    <t>1.  Dipendenti — anagrafica con ferie annuali maturate e ROL annui contrattuali.</t>
  </si>
  <si>
    <t>2.  Eventi — log di tutti gli eventi di assenza (data inizio, data fine, tipo, ore).</t>
  </si>
  <si>
    <t>3.  Vista mensile — matrice dipendenti × giorni del mese scelto, calcolata automaticamente dal log eventi.</t>
  </si>
  <si>
    <t>4.  Riepilogo — saldo ferie/ROL per dipendente con residui.</t>
  </si>
  <si>
    <t>Codici evento</t>
  </si>
  <si>
    <t>F  = Ferie (intera giornata, 8h)</t>
  </si>
  <si>
    <t>P  = Permesso (specifica le ore in colonna Ore)</t>
  </si>
  <si>
    <t>M  = Malattia</t>
  </si>
  <si>
    <t>SW = Smart working / lavoro agile</t>
  </si>
  <si>
    <t>CO = Congedo (parentale, matrimoniale, lutto, ecc.)</t>
  </si>
  <si>
    <t>RC = Recupero ore</t>
  </si>
  <si>
    <t>Convenzioni grafiche</t>
  </si>
  <si>
    <t>Celle azzurre = input. Celle grigie = calcolate. Righe nere = totali.</t>
  </si>
  <si>
    <t>Vista mensile colorata: ogni codice ha colore proprio per riconoscimento immediato.</t>
  </si>
  <si>
    <t>Quando passare a un sistema integrato</t>
  </si>
  <si>
    <t>Oltre 30 dipendenti la complessità di gestione (turni, banca ore, contratti diversi) richiede un sistema dedicato. Microsoft Dynamics 365 HR è opzione naturale per chi è già su Microsoft 365.</t>
  </si>
  <si>
    <t>Per workflow di richiesta ferie self-service da parte dei dipendenti, valuta Power Apps + Power Automate (incluso in M365 Business Premium) come ponte verso un sistema HR completo.</t>
  </si>
  <si>
    <t>Domande</t>
  </si>
  <si>
    <t>Assessment processo HR e roadmap automazione: https://www.synsphere.it/contattaci</t>
  </si>
  <si>
    <t>ANAGRAFICA DIPENDENTI</t>
  </si>
  <si>
    <t>Codice</t>
  </si>
  <si>
    <t>Nome e cognome</t>
  </si>
  <si>
    <t>Ruolo</t>
  </si>
  <si>
    <t>Data assunzione</t>
  </si>
  <si>
    <t>Ferie annue (gg)</t>
  </si>
  <si>
    <t>ROL annue (h)</t>
  </si>
  <si>
    <t>Banca ore (h)</t>
  </si>
  <si>
    <t>Note</t>
  </si>
  <si>
    <t>DIP-001</t>
  </si>
  <si>
    <t>Mario Rossi</t>
  </si>
  <si>
    <t>Sales Manager</t>
  </si>
  <si>
    <t>2018-03-12</t>
  </si>
  <si>
    <t>DIP-002</t>
  </si>
  <si>
    <t>Lucia Bianchi</t>
  </si>
  <si>
    <t>Responsabile Sales</t>
  </si>
  <si>
    <t>2015-09-01</t>
  </si>
  <si>
    <t>Riporta a CEO</t>
  </si>
  <si>
    <t>DIP-003</t>
  </si>
  <si>
    <t>Andrea Verdi</t>
  </si>
  <si>
    <t>CFO</t>
  </si>
  <si>
    <t>2012-01-15</t>
  </si>
  <si>
    <t>Quadro</t>
  </si>
  <si>
    <t>DIP-004</t>
  </si>
  <si>
    <t>Giulia Neri</t>
  </si>
  <si>
    <t>HR Specialist</t>
  </si>
  <si>
    <t>2021-06-01</t>
  </si>
  <si>
    <t>DIP-005</t>
  </si>
  <si>
    <t>Marco Blu</t>
  </si>
  <si>
    <t>Tech Lead</t>
  </si>
  <si>
    <t>2019-11-04</t>
  </si>
  <si>
    <t>DIP-006</t>
  </si>
  <si>
    <t>Anna Bianchi</t>
  </si>
  <si>
    <t>Office Manager</t>
  </si>
  <si>
    <t>2020-04-20</t>
  </si>
  <si>
    <t>DIP-007</t>
  </si>
  <si>
    <t>Roberto Gialli</t>
  </si>
  <si>
    <t>Senior Sales</t>
  </si>
  <si>
    <t>2017-02-01</t>
  </si>
  <si>
    <t>DIP-008</t>
  </si>
  <si>
    <t>Sara Rossi</t>
  </si>
  <si>
    <t>Junior Marketing</t>
  </si>
  <si>
    <t>2024-09-01</t>
  </si>
  <si>
    <t>Apprendista</t>
  </si>
  <si>
    <t>LOG EVENTI ASSENZA</t>
  </si>
  <si>
    <t>Codice dipendente</t>
  </si>
  <si>
    <t>Nome (riferimento)</t>
  </si>
  <si>
    <t>Tipo</t>
  </si>
  <si>
    <t>Data inizio</t>
  </si>
  <si>
    <t>Data fine</t>
  </si>
  <si>
    <t>Ore</t>
  </si>
  <si>
    <t>Stato</t>
  </si>
  <si>
    <t>F</t>
  </si>
  <si>
    <t>2026-04-22</t>
  </si>
  <si>
    <t>2026-04-26</t>
  </si>
  <si>
    <t>Approvata</t>
  </si>
  <si>
    <t>Ponte 25 aprile</t>
  </si>
  <si>
    <t>SW</t>
  </si>
  <si>
    <t>2026-05-04</t>
  </si>
  <si>
    <t>2026-08-04</t>
  </si>
  <si>
    <t>2026-08-22</t>
  </si>
  <si>
    <t>Ferie estive</t>
  </si>
  <si>
    <t>P</t>
  </si>
  <si>
    <t>2026-05-12</t>
  </si>
  <si>
    <t>Visita medica</t>
  </si>
  <si>
    <t>2026-04-10</t>
  </si>
  <si>
    <t>2026-04-12</t>
  </si>
  <si>
    <t>2026-05-06</t>
  </si>
  <si>
    <t>2026-05-08</t>
  </si>
  <si>
    <t>3 giorni SW</t>
  </si>
  <si>
    <t>M</t>
  </si>
  <si>
    <t>2026-03-15</t>
  </si>
  <si>
    <t>2026-03-17</t>
  </si>
  <si>
    <t>Influenza</t>
  </si>
  <si>
    <t>2026-07-28</t>
  </si>
  <si>
    <t>2026-08-08</t>
  </si>
  <si>
    <t>2026-05-15</t>
  </si>
  <si>
    <t>In attesa</t>
  </si>
  <si>
    <t>Banca</t>
  </si>
  <si>
    <t>2026-06-15</t>
  </si>
  <si>
    <t>2026-06-19</t>
  </si>
  <si>
    <t>CO</t>
  </si>
  <si>
    <t>2026-05-20</t>
  </si>
  <si>
    <t>2026-05-22</t>
  </si>
  <si>
    <t>Matrimonio sorella</t>
  </si>
  <si>
    <t>VISTA MENSILE — CALENDARIO ASSENZE</t>
  </si>
  <si>
    <t>Mese (primo del mese):</t>
  </si>
  <si>
    <t>2026-05-01</t>
  </si>
  <si>
    <t>Dipendente</t>
  </si>
  <si>
    <t>Tot. gg</t>
  </si>
  <si>
    <t>RIEPILOGO ANNUO PER DIPENDENTE</t>
  </si>
  <si>
    <t>Anno di riferimento:</t>
  </si>
  <si>
    <t>Nome</t>
  </si>
  <si>
    <t>Ferie maturate (gg)</t>
  </si>
  <si>
    <t>Ferie godute (gg)</t>
  </si>
  <si>
    <t>Ferie residue (gg)</t>
  </si>
  <si>
    <t>Permessi (h)</t>
  </si>
  <si>
    <t>Malattia (gg)</t>
  </si>
  <si>
    <t>SW (gg)</t>
  </si>
  <si>
    <t>Congedo (gg)</t>
  </si>
  <si>
    <t>TOTALE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</si>
</sst>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2" x14ac:knownFonts="1">
    <font>
      <sz val="11"/>
      <color theme="1"/>
      <name val="Calibri"/>
      <family val="2"/>
      <scheme val="minor"/>
    </font>
    <font>
      <b/>
      <sz val="20"/>
      <color rgb="FFFFFFFF"/>
      <name val="Calibri"/>
    </font>
    <font>
      <i/>
      <sz val="11"/>
      <color rgb="FFFFFFFF"/>
      <name val="Calibri"/>
    </font>
    <font>
      <b/>
      <sz val="13"/>
      <color rgb="FF0177FF"/>
      <name val="Calibri"/>
    </font>
    <font>
      <sz val="11"/>
      <color rgb="FF212529"/>
      <name val="Calibri"/>
    </font>
    <font>
      <b/>
      <sz val="14"/>
      <color rgb="FFFFFFFF"/>
      <name val="Calibri"/>
    </font>
    <font>
      <b/>
      <sz val="11"/>
      <color rgb="FFFFFFFF"/>
      <name val="Calibri"/>
    </font>
    <font>
      <sz val="10"/>
      <color rgb="FF212529"/>
      <name val="Calibri"/>
    </font>
    <font>
      <b/>
      <sz val="10"/>
      <color rgb="FF212529"/>
      <name val="Calibri"/>
    </font>
    <font>
      <sz val="10"/>
      <color rgb="FF666666"/>
      <name val="Calibri"/>
    </font>
    <font>
      <b/>
      <sz val="9"/>
      <color rgb="FF212529"/>
      <name val="Calibri"/>
    </font>
    <font>
      <b/>
      <sz val="10"/>
      <color rgb="FF333333"/>
      <name val="Calibri"/>
    </font>
  </fonts>
  <fills count="7">
    <fill>
      <patternFill patternType="none"/>
    </fill>
    <fill>
      <patternFill patternType="gray125"/>
    </fill>
    <fill>
      <patternFill patternType="solid">
        <fgColor rgb="FF0177FF"/>
        <bgColor rgb="FF0177FF"/>
      </patternFill>
    </fill>
    <fill>
      <patternFill patternType="solid">
        <fgColor rgb="FF005FCC"/>
        <bgColor rgb="FF005FCC"/>
      </patternFill>
    </fill>
    <fill>
      <patternFill patternType="solid">
        <fgColor rgb="FFEAF4FF"/>
        <bgColor rgb="FFEAF4FF"/>
      </patternFill>
    </fill>
    <fill>
      <patternFill patternType="solid">
        <fgColor rgb="FFF5F5F5"/>
        <bgColor rgb="FFF5F5F5"/>
      </patternFill>
    </fill>
    <fill>
      <patternFill patternType="solid">
        <fgColor rgb="FF191A1E"/>
        <bgColor rgb="FF191A1E"/>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1">
    <xf numFmtId="0" fontId="0" fillId="0" borderId="0"/>
  </cellStyleXfs>
  <cellXfs count="21">
    <xf numFmtId="0" fontId="0" fillId="0" borderId="0" xfId="0"/>
    <xf numFmtId="0" fontId="4" fillId="0" borderId="0" xfId="0" applyFont="1" applyAlignment="1">
      <alignment horizontal="left" vertical="center" wrapText="1"/>
    </xf>
    <xf numFmtId="0" fontId="6" fillId="2"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1" fontId="7" fillId="4" borderId="1" xfId="0" applyNumberFormat="1" applyFont="1" applyFill="1" applyBorder="1" applyAlignment="1">
      <alignment horizontal="center" vertical="center" wrapText="1"/>
    </xf>
    <xf numFmtId="0" fontId="8" fillId="5" borderId="1" xfId="0" applyFont="1" applyFill="1" applyBorder="1" applyAlignment="1">
      <alignment horizontal="left" vertical="center" wrapText="1"/>
    </xf>
    <xf numFmtId="0" fontId="9" fillId="5" borderId="1" xfId="0" applyFont="1" applyFill="1" applyBorder="1" applyAlignment="1">
      <alignment horizontal="left" vertical="center"/>
    </xf>
    <xf numFmtId="0" fontId="10" fillId="5" borderId="1" xfId="0" applyFont="1" applyFill="1" applyBorder="1" applyAlignment="1">
      <alignment horizontal="center" vertical="center"/>
    </xf>
    <xf numFmtId="1" fontId="9" fillId="5" borderId="1" xfId="0" applyNumberFormat="1" applyFont="1" applyFill="1" applyBorder="1" applyAlignment="1">
      <alignment horizontal="center" vertical="center"/>
    </xf>
    <xf numFmtId="1" fontId="7" fillId="4" borderId="1" xfId="0" applyNumberFormat="1" applyFont="1" applyFill="1" applyBorder="1" applyAlignment="1">
      <alignment horizontal="left" vertical="center" wrapText="1"/>
    </xf>
    <xf numFmtId="165" fontId="9" fillId="5" borderId="1" xfId="0" applyNumberFormat="1" applyFont="1" applyFill="1" applyBorder="1" applyAlignment="1">
      <alignment horizontal="center" vertical="center"/>
    </xf>
    <xf numFmtId="165" fontId="11" fillId="5" borderId="1" xfId="0" applyNumberFormat="1" applyFont="1" applyFill="1" applyBorder="1" applyAlignment="1">
      <alignment horizontal="center" vertical="center"/>
    </xf>
    <xf numFmtId="0" fontId="6" fillId="6" borderId="1" xfId="0" applyFont="1" applyFill="1" applyBorder="1" applyAlignment="1">
      <alignment horizontal="left" vertical="center" wrapText="1"/>
    </xf>
    <xf numFmtId="0" fontId="6" fillId="6" borderId="1" xfId="0" applyFont="1" applyFill="1" applyBorder="1" applyAlignment="1">
      <alignment horizontal="right" vertical="center"/>
    </xf>
    <xf numFmtId="165" fontId="6" fillId="6" borderId="1" xfId="0" applyNumberFormat="1" applyFont="1" applyFill="1" applyBorder="1" applyAlignment="1">
      <alignment horizontal="right" vertical="center"/>
    </xf>
    <xf numFmtId="0" fontId="3" fillId="0" borderId="0" xfId="0" applyFont="1" applyAlignment="1">
      <alignment horizontal="left" vertical="center"/>
    </xf>
    <xf numFmtId="0" fontId="0" fillId="0" borderId="0" xfId="0"/>
    <xf numFmtId="0" fontId="2" fillId="3" borderId="0" xfId="0" applyFont="1" applyFill="1" applyAlignment="1">
      <alignment horizontal="center" vertical="center"/>
    </xf>
    <xf numFmtId="0" fontId="1" fillId="2" borderId="0" xfId="0" applyFont="1" applyFill="1" applyAlignment="1">
      <alignment horizontal="center" vertical="center"/>
    </xf>
    <xf numFmtId="0" fontId="5" fillId="2" borderId="0" xfId="0" applyFont="1" applyFill="1" applyAlignment="1">
      <alignment horizontal="center" vertical="center" wrapText="1"/>
    </xf>
  </cellXfs>
  <cellStyles count="1">
    <cellStyle name="Normal" xfId="0" builtinId="0"/>
  </cellStyles>
  <dxfs count="6">
    <dxf>
      <font>
        <b/>
        <color rgb="FF8A4500"/>
        <name val="Calibri"/>
      </font>
      <fill>
        <patternFill patternType="solid">
          <fgColor rgb="FFFFE6CC"/>
          <bgColor rgb="FFFFE6CC"/>
        </patternFill>
      </fill>
    </dxf>
    <dxf>
      <font>
        <b/>
        <color rgb="FF5B0099"/>
        <name val="Calibri"/>
      </font>
      <fill>
        <patternFill patternType="solid">
          <fgColor rgb="FFF0E0FF"/>
          <bgColor rgb="FFF0E0FF"/>
        </patternFill>
      </fill>
    </dxf>
    <dxf>
      <font>
        <b/>
        <color rgb="FF0A6E1A"/>
        <name val="Calibri"/>
      </font>
      <fill>
        <patternFill patternType="solid">
          <fgColor rgb="FFDEFFE3"/>
          <bgColor rgb="FFDEFFE3"/>
        </patternFill>
      </fill>
    </dxf>
    <dxf>
      <font>
        <b/>
        <color rgb="FFA0001E"/>
        <name val="Calibri"/>
      </font>
      <fill>
        <patternFill patternType="solid">
          <fgColor rgb="FFFFE0E0"/>
          <bgColor rgb="FFFFE0E0"/>
        </patternFill>
      </fill>
    </dxf>
    <dxf>
      <font>
        <b/>
        <color rgb="FF8A6D00"/>
        <name val="Calibri"/>
      </font>
      <fill>
        <patternFill patternType="solid">
          <fgColor rgb="FFFFF7C2"/>
          <bgColor rgb="FFFFF7C2"/>
        </patternFill>
      </fill>
    </dxf>
    <dxf>
      <font>
        <b/>
        <color rgb="FF0177FF"/>
        <name val="Calibri"/>
      </font>
      <fill>
        <patternFill patternType="solid">
          <fgColor rgb="FFDDF1FF"/>
          <bgColor rgb="FFDDF1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tabSelected="1" workbookViewId="0">
      <selection sqref="A1:B1"/>
    </sheetView>
  </sheetViews>
  <sheetFormatPr defaultRowHeight="15" x14ac:dyDescent="0.25"/>
  <cols>
    <col min="1" max="1" width="4" customWidth="1"/>
    <col min="2" max="2" width="92" customWidth="1"/>
  </cols>
  <sheetData>
    <row r="1" spans="1:2" ht="26.25" x14ac:dyDescent="0.25">
      <c r="A1" s="19" t="s">
        <v>0</v>
      </c>
      <c r="B1" s="17"/>
    </row>
    <row r="2" spans="1:2" x14ac:dyDescent="0.25">
      <c r="A2" s="18" t="s">
        <v>1</v>
      </c>
      <c r="B2" s="17"/>
    </row>
    <row r="4" spans="1:2" ht="17.25" x14ac:dyDescent="0.25">
      <c r="A4" s="16" t="s">
        <v>2</v>
      </c>
      <c r="B4" s="17"/>
    </row>
    <row r="5" spans="1:2" ht="30" x14ac:dyDescent="0.25">
      <c r="B5" s="1" t="s">
        <v>3</v>
      </c>
    </row>
    <row r="6" spans="1:2" ht="30" x14ac:dyDescent="0.25">
      <c r="B6" s="1" t="s">
        <v>4</v>
      </c>
    </row>
    <row r="8" spans="1:2" ht="17.25" x14ac:dyDescent="0.25">
      <c r="A8" s="16" t="s">
        <v>5</v>
      </c>
      <c r="B8" s="17"/>
    </row>
    <row r="9" spans="1:2" x14ac:dyDescent="0.25">
      <c r="B9" s="1" t="s">
        <v>6</v>
      </c>
    </row>
    <row r="10" spans="1:2" x14ac:dyDescent="0.25">
      <c r="B10" s="1" t="s">
        <v>7</v>
      </c>
    </row>
    <row r="11" spans="1:2" ht="30" x14ac:dyDescent="0.25">
      <c r="B11" s="1" t="s">
        <v>8</v>
      </c>
    </row>
    <row r="12" spans="1:2" x14ac:dyDescent="0.25">
      <c r="B12" s="1" t="s">
        <v>9</v>
      </c>
    </row>
    <row r="14" spans="1:2" ht="17.25" x14ac:dyDescent="0.25">
      <c r="A14" s="16" t="s">
        <v>10</v>
      </c>
      <c r="B14" s="17"/>
    </row>
    <row r="15" spans="1:2" x14ac:dyDescent="0.25">
      <c r="B15" s="1" t="s">
        <v>11</v>
      </c>
    </row>
    <row r="16" spans="1:2" x14ac:dyDescent="0.25">
      <c r="B16" s="1" t="s">
        <v>12</v>
      </c>
    </row>
    <row r="17" spans="1:2" x14ac:dyDescent="0.25">
      <c r="B17" s="1" t="s">
        <v>13</v>
      </c>
    </row>
    <row r="18" spans="1:2" x14ac:dyDescent="0.25">
      <c r="B18" s="1" t="s">
        <v>14</v>
      </c>
    </row>
    <row r="19" spans="1:2" x14ac:dyDescent="0.25">
      <c r="B19" s="1" t="s">
        <v>15</v>
      </c>
    </row>
    <row r="20" spans="1:2" x14ac:dyDescent="0.25">
      <c r="B20" s="1" t="s">
        <v>16</v>
      </c>
    </row>
    <row r="22" spans="1:2" ht="17.25" x14ac:dyDescent="0.25">
      <c r="A22" s="16" t="s">
        <v>17</v>
      </c>
      <c r="B22" s="17"/>
    </row>
    <row r="23" spans="1:2" x14ac:dyDescent="0.25">
      <c r="B23" s="1" t="s">
        <v>18</v>
      </c>
    </row>
    <row r="24" spans="1:2" x14ac:dyDescent="0.25">
      <c r="B24" s="1" t="s">
        <v>19</v>
      </c>
    </row>
    <row r="26" spans="1:2" ht="17.25" x14ac:dyDescent="0.25">
      <c r="A26" s="16" t="s">
        <v>20</v>
      </c>
      <c r="B26" s="17"/>
    </row>
    <row r="27" spans="1:2" ht="30" x14ac:dyDescent="0.25">
      <c r="B27" s="1" t="s">
        <v>21</v>
      </c>
    </row>
    <row r="28" spans="1:2" ht="30" x14ac:dyDescent="0.25">
      <c r="B28" s="1" t="s">
        <v>22</v>
      </c>
    </row>
    <row r="30" spans="1:2" ht="17.25" x14ac:dyDescent="0.25">
      <c r="A30" s="16" t="s">
        <v>23</v>
      </c>
      <c r="B30" s="17"/>
    </row>
    <row r="31" spans="1:2" x14ac:dyDescent="0.25">
      <c r="B31" s="1" t="s">
        <v>24</v>
      </c>
    </row>
  </sheetData>
  <mergeCells count="8">
    <mergeCell ref="A1:B1"/>
    <mergeCell ref="A8:B8"/>
    <mergeCell ref="A22:B22"/>
    <mergeCell ref="A4:B4"/>
    <mergeCell ref="A26:B26"/>
    <mergeCell ref="A30:B30"/>
    <mergeCell ref="A2:B2"/>
    <mergeCell ref="A14:B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workbookViewId="0">
      <selection sqref="A1:H1"/>
    </sheetView>
  </sheetViews>
  <sheetFormatPr defaultRowHeight="15" x14ac:dyDescent="0.25"/>
  <cols>
    <col min="1" max="1" width="16" customWidth="1"/>
    <col min="2" max="2" width="26" customWidth="1"/>
    <col min="3" max="3" width="22" customWidth="1"/>
    <col min="4" max="4" width="16" customWidth="1"/>
    <col min="5" max="7" width="14" customWidth="1"/>
    <col min="8" max="8" width="26" customWidth="1"/>
  </cols>
  <sheetData>
    <row r="1" spans="1:8" ht="32.1" customHeight="1" x14ac:dyDescent="0.25">
      <c r="A1" s="20" t="s">
        <v>25</v>
      </c>
      <c r="B1" s="17"/>
      <c r="C1" s="17"/>
      <c r="D1" s="17"/>
      <c r="E1" s="17"/>
      <c r="F1" s="17"/>
      <c r="G1" s="17"/>
      <c r="H1" s="17"/>
    </row>
    <row r="2" spans="1:8" ht="27.95" customHeight="1" x14ac:dyDescent="0.25">
      <c r="A2" s="2" t="s">
        <v>26</v>
      </c>
      <c r="B2" s="2" t="s">
        <v>27</v>
      </c>
      <c r="C2" s="2" t="s">
        <v>28</v>
      </c>
      <c r="D2" s="2" t="s">
        <v>29</v>
      </c>
      <c r="E2" s="2" t="s">
        <v>30</v>
      </c>
      <c r="F2" s="2" t="s">
        <v>31</v>
      </c>
      <c r="G2" s="2" t="s">
        <v>32</v>
      </c>
      <c r="H2" s="2" t="s">
        <v>33</v>
      </c>
    </row>
    <row r="3" spans="1:8" ht="21.95" customHeight="1" x14ac:dyDescent="0.25">
      <c r="A3" s="3" t="s">
        <v>34</v>
      </c>
      <c r="B3" s="3" t="s">
        <v>35</v>
      </c>
      <c r="C3" s="3" t="s">
        <v>36</v>
      </c>
      <c r="D3" s="4" t="s">
        <v>37</v>
      </c>
      <c r="E3" s="5">
        <v>26</v>
      </c>
      <c r="F3" s="5">
        <v>88</v>
      </c>
      <c r="G3" s="5">
        <v>0</v>
      </c>
      <c r="H3" s="3"/>
    </row>
    <row r="4" spans="1:8" ht="21.95" customHeight="1" x14ac:dyDescent="0.25">
      <c r="A4" s="3" t="s">
        <v>38</v>
      </c>
      <c r="B4" s="3" t="s">
        <v>39</v>
      </c>
      <c r="C4" s="3" t="s">
        <v>40</v>
      </c>
      <c r="D4" s="4" t="s">
        <v>41</v>
      </c>
      <c r="E4" s="5">
        <v>26</v>
      </c>
      <c r="F4" s="5">
        <v>88</v>
      </c>
      <c r="G4" s="5">
        <v>12</v>
      </c>
      <c r="H4" s="3" t="s">
        <v>42</v>
      </c>
    </row>
    <row r="5" spans="1:8" ht="21.95" customHeight="1" x14ac:dyDescent="0.25">
      <c r="A5" s="3" t="s">
        <v>43</v>
      </c>
      <c r="B5" s="3" t="s">
        <v>44</v>
      </c>
      <c r="C5" s="3" t="s">
        <v>45</v>
      </c>
      <c r="D5" s="4" t="s">
        <v>46</v>
      </c>
      <c r="E5" s="5">
        <v>32</v>
      </c>
      <c r="F5" s="5">
        <v>88</v>
      </c>
      <c r="G5" s="5">
        <v>0</v>
      </c>
      <c r="H5" s="3" t="s">
        <v>47</v>
      </c>
    </row>
    <row r="6" spans="1:8" ht="21.95" customHeight="1" x14ac:dyDescent="0.25">
      <c r="A6" s="3" t="s">
        <v>48</v>
      </c>
      <c r="B6" s="3" t="s">
        <v>49</v>
      </c>
      <c r="C6" s="3" t="s">
        <v>50</v>
      </c>
      <c r="D6" s="4" t="s">
        <v>51</v>
      </c>
      <c r="E6" s="5">
        <v>26</v>
      </c>
      <c r="F6" s="5">
        <v>88</v>
      </c>
      <c r="G6" s="5">
        <v>0</v>
      </c>
      <c r="H6" s="3"/>
    </row>
    <row r="7" spans="1:8" ht="21.95" customHeight="1" x14ac:dyDescent="0.25">
      <c r="A7" s="3" t="s">
        <v>52</v>
      </c>
      <c r="B7" s="3" t="s">
        <v>53</v>
      </c>
      <c r="C7" s="3" t="s">
        <v>54</v>
      </c>
      <c r="D7" s="4" t="s">
        <v>55</v>
      </c>
      <c r="E7" s="5">
        <v>26</v>
      </c>
      <c r="F7" s="5">
        <v>88</v>
      </c>
      <c r="G7" s="5">
        <v>24</v>
      </c>
      <c r="H7" s="3"/>
    </row>
    <row r="8" spans="1:8" ht="21.95" customHeight="1" x14ac:dyDescent="0.25">
      <c r="A8" s="3" t="s">
        <v>56</v>
      </c>
      <c r="B8" s="3" t="s">
        <v>57</v>
      </c>
      <c r="C8" s="3" t="s">
        <v>58</v>
      </c>
      <c r="D8" s="4" t="s">
        <v>59</v>
      </c>
      <c r="E8" s="5">
        <v>26</v>
      </c>
      <c r="F8" s="5">
        <v>88</v>
      </c>
      <c r="G8" s="5">
        <v>0</v>
      </c>
      <c r="H8" s="3"/>
    </row>
    <row r="9" spans="1:8" ht="21.95" customHeight="1" x14ac:dyDescent="0.25">
      <c r="A9" s="3" t="s">
        <v>60</v>
      </c>
      <c r="B9" s="3" t="s">
        <v>61</v>
      </c>
      <c r="C9" s="3" t="s">
        <v>62</v>
      </c>
      <c r="D9" s="4" t="s">
        <v>63</v>
      </c>
      <c r="E9" s="5">
        <v>26</v>
      </c>
      <c r="F9" s="5">
        <v>88</v>
      </c>
      <c r="G9" s="5">
        <v>8</v>
      </c>
      <c r="H9" s="3"/>
    </row>
    <row r="10" spans="1:8" ht="21.95" customHeight="1" x14ac:dyDescent="0.25">
      <c r="A10" s="3" t="s">
        <v>64</v>
      </c>
      <c r="B10" s="3" t="s">
        <v>65</v>
      </c>
      <c r="C10" s="3" t="s">
        <v>66</v>
      </c>
      <c r="D10" s="4" t="s">
        <v>67</v>
      </c>
      <c r="E10" s="5">
        <v>26</v>
      </c>
      <c r="F10" s="5">
        <v>88</v>
      </c>
      <c r="G10" s="5">
        <v>0</v>
      </c>
      <c r="H10" s="3" t="s">
        <v>68</v>
      </c>
    </row>
    <row r="11" spans="1:8" ht="21.95" customHeight="1" x14ac:dyDescent="0.25">
      <c r="A11" s="3"/>
      <c r="B11" s="3"/>
      <c r="C11" s="3"/>
      <c r="D11" s="4"/>
      <c r="E11" s="5"/>
      <c r="F11" s="5"/>
      <c r="G11" s="5"/>
      <c r="H11" s="3"/>
    </row>
    <row r="12" spans="1:8" ht="21.95" customHeight="1" x14ac:dyDescent="0.25">
      <c r="A12" s="3"/>
      <c r="B12" s="3"/>
      <c r="C12" s="3"/>
      <c r="D12" s="4"/>
      <c r="E12" s="5"/>
      <c r="F12" s="5"/>
      <c r="G12" s="5"/>
      <c r="H12" s="3"/>
    </row>
    <row r="13" spans="1:8" ht="21.95" customHeight="1" x14ac:dyDescent="0.25">
      <c r="A13" s="3"/>
      <c r="B13" s="3"/>
      <c r="C13" s="3"/>
      <c r="D13" s="4"/>
      <c r="E13" s="5"/>
      <c r="F13" s="5"/>
      <c r="G13" s="5"/>
      <c r="H13" s="3"/>
    </row>
    <row r="14" spans="1:8" ht="21.95" customHeight="1" x14ac:dyDescent="0.25">
      <c r="A14" s="3"/>
      <c r="B14" s="3"/>
      <c r="C14" s="3"/>
      <c r="D14" s="4"/>
      <c r="E14" s="5"/>
      <c r="F14" s="5"/>
      <c r="G14" s="5"/>
      <c r="H14" s="3"/>
    </row>
    <row r="15" spans="1:8" ht="21.95" customHeight="1" x14ac:dyDescent="0.25">
      <c r="A15" s="3"/>
      <c r="B15" s="3"/>
      <c r="C15" s="3"/>
      <c r="D15" s="4"/>
      <c r="E15" s="5"/>
      <c r="F15" s="5"/>
      <c r="G15" s="5"/>
      <c r="H15" s="3"/>
    </row>
    <row r="16" spans="1:8" ht="21.95" customHeight="1" x14ac:dyDescent="0.25">
      <c r="A16" s="3"/>
      <c r="B16" s="3"/>
      <c r="C16" s="3"/>
      <c r="D16" s="4"/>
      <c r="E16" s="5"/>
      <c r="F16" s="5"/>
      <c r="G16" s="5"/>
      <c r="H16" s="3"/>
    </row>
    <row r="17" spans="1:8" ht="21.95" customHeight="1" x14ac:dyDescent="0.25">
      <c r="A17" s="3"/>
      <c r="B17" s="3"/>
      <c r="C17" s="3"/>
      <c r="D17" s="4"/>
      <c r="E17" s="5"/>
      <c r="F17" s="5"/>
      <c r="G17" s="5"/>
      <c r="H17" s="3"/>
    </row>
    <row r="18" spans="1:8" ht="21.95" customHeight="1" x14ac:dyDescent="0.25">
      <c r="A18" s="3"/>
      <c r="B18" s="3"/>
      <c r="C18" s="3"/>
      <c r="D18" s="4"/>
      <c r="E18" s="5"/>
      <c r="F18" s="5"/>
      <c r="G18" s="5"/>
      <c r="H18" s="3"/>
    </row>
    <row r="19" spans="1:8" ht="21.95" customHeight="1" x14ac:dyDescent="0.25">
      <c r="A19" s="3"/>
      <c r="B19" s="3"/>
      <c r="C19" s="3"/>
      <c r="D19" s="4"/>
      <c r="E19" s="5"/>
      <c r="F19" s="5"/>
      <c r="G19" s="5"/>
      <c r="H19" s="3"/>
    </row>
    <row r="20" spans="1:8" ht="21.95" customHeight="1" x14ac:dyDescent="0.25">
      <c r="A20" s="3"/>
      <c r="B20" s="3"/>
      <c r="C20" s="3"/>
      <c r="D20" s="4"/>
      <c r="E20" s="5"/>
      <c r="F20" s="5"/>
      <c r="G20" s="5"/>
      <c r="H20" s="3"/>
    </row>
    <row r="21" spans="1:8" ht="21.95" customHeight="1" x14ac:dyDescent="0.25">
      <c r="A21" s="3"/>
      <c r="B21" s="3"/>
      <c r="C21" s="3"/>
      <c r="D21" s="4"/>
      <c r="E21" s="5"/>
      <c r="F21" s="5"/>
      <c r="G21" s="5"/>
      <c r="H21" s="3"/>
    </row>
    <row r="22" spans="1:8" ht="21.95" customHeight="1" x14ac:dyDescent="0.25">
      <c r="A22" s="3"/>
      <c r="B22" s="3"/>
      <c r="C22" s="3"/>
      <c r="D22" s="4"/>
      <c r="E22" s="5"/>
      <c r="F22" s="5"/>
      <c r="G22" s="5"/>
      <c r="H22" s="3"/>
    </row>
    <row r="23" spans="1:8" ht="21.95" customHeight="1" x14ac:dyDescent="0.25">
      <c r="A23" s="3"/>
      <c r="B23" s="3"/>
      <c r="C23" s="3"/>
      <c r="D23" s="4"/>
      <c r="E23" s="5"/>
      <c r="F23" s="5"/>
      <c r="G23" s="5"/>
      <c r="H23" s="3"/>
    </row>
    <row r="24" spans="1:8" ht="21.95" customHeight="1" x14ac:dyDescent="0.25">
      <c r="A24" s="3"/>
      <c r="B24" s="3"/>
      <c r="C24" s="3"/>
      <c r="D24" s="4"/>
      <c r="E24" s="5"/>
      <c r="F24" s="5"/>
      <c r="G24" s="5"/>
      <c r="H24" s="3"/>
    </row>
    <row r="25" spans="1:8" ht="21.95" customHeight="1" x14ac:dyDescent="0.25">
      <c r="A25" s="3"/>
      <c r="B25" s="3"/>
      <c r="C25" s="3"/>
      <c r="D25" s="4"/>
      <c r="E25" s="5"/>
      <c r="F25" s="5"/>
      <c r="G25" s="5"/>
      <c r="H25" s="3"/>
    </row>
    <row r="26" spans="1:8" ht="21.95" customHeight="1" x14ac:dyDescent="0.25">
      <c r="A26" s="3"/>
      <c r="B26" s="3"/>
      <c r="C26" s="3"/>
      <c r="D26" s="4"/>
      <c r="E26" s="5"/>
      <c r="F26" s="5"/>
      <c r="G26" s="5"/>
      <c r="H26" s="3"/>
    </row>
    <row r="27" spans="1:8" ht="21.95" customHeight="1" x14ac:dyDescent="0.25">
      <c r="A27" s="3"/>
      <c r="B27" s="3"/>
      <c r="C27" s="3"/>
      <c r="D27" s="4"/>
      <c r="E27" s="5"/>
      <c r="F27" s="5"/>
      <c r="G27" s="5"/>
      <c r="H27" s="3"/>
    </row>
    <row r="28" spans="1:8" ht="21.95" customHeight="1" x14ac:dyDescent="0.25">
      <c r="A28" s="3"/>
      <c r="B28" s="3"/>
      <c r="C28" s="3"/>
      <c r="D28" s="4"/>
      <c r="E28" s="5"/>
      <c r="F28" s="5"/>
      <c r="G28" s="5"/>
      <c r="H28" s="3"/>
    </row>
    <row r="29" spans="1:8" ht="21.95" customHeight="1" x14ac:dyDescent="0.25">
      <c r="A29" s="3"/>
      <c r="B29" s="3"/>
      <c r="C29" s="3"/>
      <c r="D29" s="4"/>
      <c r="E29" s="5"/>
      <c r="F29" s="5"/>
      <c r="G29" s="5"/>
      <c r="H29" s="3"/>
    </row>
    <row r="30" spans="1:8" ht="21.95" customHeight="1" x14ac:dyDescent="0.25">
      <c r="A30" s="3"/>
      <c r="B30" s="3"/>
      <c r="C30" s="3"/>
      <c r="D30" s="4"/>
      <c r="E30" s="5"/>
      <c r="F30" s="5"/>
      <c r="G30" s="5"/>
      <c r="H30" s="3"/>
    </row>
    <row r="31" spans="1:8" ht="21.95" customHeight="1" x14ac:dyDescent="0.25">
      <c r="A31" s="3"/>
      <c r="B31" s="3"/>
      <c r="C31" s="3"/>
      <c r="D31" s="4"/>
      <c r="E31" s="5"/>
      <c r="F31" s="5"/>
      <c r="G31" s="5"/>
      <c r="H31" s="3"/>
    </row>
    <row r="32" spans="1:8" ht="21.95" customHeight="1" x14ac:dyDescent="0.25">
      <c r="A32" s="3"/>
      <c r="B32" s="3"/>
      <c r="C32" s="3"/>
      <c r="D32" s="4"/>
      <c r="E32" s="5"/>
      <c r="F32" s="5"/>
      <c r="G32" s="5"/>
      <c r="H32" s="3"/>
    </row>
  </sheetData>
  <mergeCells count="1">
    <mergeCell ref="A1:H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2"/>
  <sheetViews>
    <sheetView workbookViewId="0">
      <selection sqref="A1:H1"/>
    </sheetView>
  </sheetViews>
  <sheetFormatPr defaultRowHeight="15" x14ac:dyDescent="0.25"/>
  <cols>
    <col min="1" max="1" width="16" customWidth="1"/>
    <col min="2" max="2" width="24" customWidth="1"/>
    <col min="3" max="3" width="8" customWidth="1"/>
    <col min="4" max="5" width="12" customWidth="1"/>
    <col min="6" max="6" width="10" customWidth="1"/>
    <col min="7" max="7" width="14" customWidth="1"/>
    <col min="8" max="8" width="30" customWidth="1"/>
  </cols>
  <sheetData>
    <row r="1" spans="1:8" ht="32.1" customHeight="1" x14ac:dyDescent="0.25">
      <c r="A1" s="20" t="s">
        <v>69</v>
      </c>
      <c r="B1" s="17"/>
      <c r="C1" s="17"/>
      <c r="D1" s="17"/>
      <c r="E1" s="17"/>
      <c r="F1" s="17"/>
      <c r="G1" s="17"/>
      <c r="H1" s="17"/>
    </row>
    <row r="2" spans="1:8" ht="27.95" customHeight="1" x14ac:dyDescent="0.25">
      <c r="A2" s="2" t="s">
        <v>70</v>
      </c>
      <c r="B2" s="2" t="s">
        <v>71</v>
      </c>
      <c r="C2" s="2" t="s">
        <v>72</v>
      </c>
      <c r="D2" s="2" t="s">
        <v>73</v>
      </c>
      <c r="E2" s="2" t="s">
        <v>74</v>
      </c>
      <c r="F2" s="2" t="s">
        <v>75</v>
      </c>
      <c r="G2" s="2" t="s">
        <v>76</v>
      </c>
      <c r="H2" s="2" t="s">
        <v>33</v>
      </c>
    </row>
    <row r="3" spans="1:8" ht="21.95" customHeight="1" x14ac:dyDescent="0.25">
      <c r="A3" s="3" t="s">
        <v>34</v>
      </c>
      <c r="B3" s="3" t="s">
        <v>35</v>
      </c>
      <c r="C3" s="3" t="s">
        <v>77</v>
      </c>
      <c r="D3" s="4" t="s">
        <v>78</v>
      </c>
      <c r="E3" s="4" t="s">
        <v>79</v>
      </c>
      <c r="F3" s="5">
        <v>40</v>
      </c>
      <c r="G3" s="3" t="s">
        <v>80</v>
      </c>
      <c r="H3" s="3" t="s">
        <v>81</v>
      </c>
    </row>
    <row r="4" spans="1:8" ht="21.95" customHeight="1" x14ac:dyDescent="0.25">
      <c r="A4" s="3" t="s">
        <v>34</v>
      </c>
      <c r="B4" s="3" t="s">
        <v>35</v>
      </c>
      <c r="C4" s="3" t="s">
        <v>82</v>
      </c>
      <c r="D4" s="4" t="s">
        <v>83</v>
      </c>
      <c r="E4" s="4" t="s">
        <v>83</v>
      </c>
      <c r="F4" s="5">
        <v>8</v>
      </c>
      <c r="G4" s="3" t="s">
        <v>80</v>
      </c>
      <c r="H4" s="3"/>
    </row>
    <row r="5" spans="1:8" ht="21.95" customHeight="1" x14ac:dyDescent="0.25">
      <c r="A5" s="3" t="s">
        <v>38</v>
      </c>
      <c r="B5" s="3" t="s">
        <v>39</v>
      </c>
      <c r="C5" s="3" t="s">
        <v>77</v>
      </c>
      <c r="D5" s="4" t="s">
        <v>84</v>
      </c>
      <c r="E5" s="4" t="s">
        <v>85</v>
      </c>
      <c r="F5" s="5">
        <v>120</v>
      </c>
      <c r="G5" s="3" t="s">
        <v>80</v>
      </c>
      <c r="H5" s="3" t="s">
        <v>86</v>
      </c>
    </row>
    <row r="6" spans="1:8" ht="21.95" customHeight="1" x14ac:dyDescent="0.25">
      <c r="A6" s="3" t="s">
        <v>43</v>
      </c>
      <c r="B6" s="3" t="s">
        <v>44</v>
      </c>
      <c r="C6" s="3" t="s">
        <v>87</v>
      </c>
      <c r="D6" s="4" t="s">
        <v>88</v>
      </c>
      <c r="E6" s="4" t="s">
        <v>88</v>
      </c>
      <c r="F6" s="5">
        <v>4</v>
      </c>
      <c r="G6" s="3" t="s">
        <v>80</v>
      </c>
      <c r="H6" s="3" t="s">
        <v>89</v>
      </c>
    </row>
    <row r="7" spans="1:8" ht="21.95" customHeight="1" x14ac:dyDescent="0.25">
      <c r="A7" s="3" t="s">
        <v>48</v>
      </c>
      <c r="B7" s="3" t="s">
        <v>49</v>
      </c>
      <c r="C7" s="3" t="s">
        <v>77</v>
      </c>
      <c r="D7" s="4" t="s">
        <v>90</v>
      </c>
      <c r="E7" s="4" t="s">
        <v>91</v>
      </c>
      <c r="F7" s="5">
        <v>24</v>
      </c>
      <c r="G7" s="3" t="s">
        <v>80</v>
      </c>
      <c r="H7" s="3"/>
    </row>
    <row r="8" spans="1:8" ht="21.95" customHeight="1" x14ac:dyDescent="0.25">
      <c r="A8" s="3" t="s">
        <v>48</v>
      </c>
      <c r="B8" s="3" t="s">
        <v>49</v>
      </c>
      <c r="C8" s="3" t="s">
        <v>82</v>
      </c>
      <c r="D8" s="4" t="s">
        <v>92</v>
      </c>
      <c r="E8" s="4" t="s">
        <v>93</v>
      </c>
      <c r="F8" s="5">
        <v>24</v>
      </c>
      <c r="G8" s="3" t="s">
        <v>80</v>
      </c>
      <c r="H8" s="3" t="s">
        <v>94</v>
      </c>
    </row>
    <row r="9" spans="1:8" ht="21.95" customHeight="1" x14ac:dyDescent="0.25">
      <c r="A9" s="3" t="s">
        <v>52</v>
      </c>
      <c r="B9" s="3" t="s">
        <v>53</v>
      </c>
      <c r="C9" s="3" t="s">
        <v>95</v>
      </c>
      <c r="D9" s="4" t="s">
        <v>96</v>
      </c>
      <c r="E9" s="4" t="s">
        <v>97</v>
      </c>
      <c r="F9" s="5">
        <v>24</v>
      </c>
      <c r="G9" s="3" t="s">
        <v>80</v>
      </c>
      <c r="H9" s="3" t="s">
        <v>98</v>
      </c>
    </row>
    <row r="10" spans="1:8" ht="21.95" customHeight="1" x14ac:dyDescent="0.25">
      <c r="A10" s="3" t="s">
        <v>52</v>
      </c>
      <c r="B10" s="3" t="s">
        <v>53</v>
      </c>
      <c r="C10" s="3" t="s">
        <v>77</v>
      </c>
      <c r="D10" s="4" t="s">
        <v>99</v>
      </c>
      <c r="E10" s="4" t="s">
        <v>100</v>
      </c>
      <c r="F10" s="5">
        <v>80</v>
      </c>
      <c r="G10" s="3" t="s">
        <v>80</v>
      </c>
      <c r="H10" s="3" t="s">
        <v>86</v>
      </c>
    </row>
    <row r="11" spans="1:8" ht="21.95" customHeight="1" x14ac:dyDescent="0.25">
      <c r="A11" s="3" t="s">
        <v>56</v>
      </c>
      <c r="B11" s="3" t="s">
        <v>57</v>
      </c>
      <c r="C11" s="3" t="s">
        <v>87</v>
      </c>
      <c r="D11" s="4" t="s">
        <v>101</v>
      </c>
      <c r="E11" s="4" t="s">
        <v>101</v>
      </c>
      <c r="F11" s="5">
        <v>2</v>
      </c>
      <c r="G11" s="3" t="s">
        <v>102</v>
      </c>
      <c r="H11" s="3" t="s">
        <v>103</v>
      </c>
    </row>
    <row r="12" spans="1:8" ht="21.95" customHeight="1" x14ac:dyDescent="0.25">
      <c r="A12" s="3" t="s">
        <v>60</v>
      </c>
      <c r="B12" s="3" t="s">
        <v>61</v>
      </c>
      <c r="C12" s="3" t="s">
        <v>77</v>
      </c>
      <c r="D12" s="4" t="s">
        <v>104</v>
      </c>
      <c r="E12" s="4" t="s">
        <v>105</v>
      </c>
      <c r="F12" s="5">
        <v>40</v>
      </c>
      <c r="G12" s="3" t="s">
        <v>80</v>
      </c>
      <c r="H12" s="3"/>
    </row>
    <row r="13" spans="1:8" ht="21.95" customHeight="1" x14ac:dyDescent="0.25">
      <c r="A13" s="3" t="s">
        <v>64</v>
      </c>
      <c r="B13" s="3" t="s">
        <v>65</v>
      </c>
      <c r="C13" s="3" t="s">
        <v>106</v>
      </c>
      <c r="D13" s="4" t="s">
        <v>107</v>
      </c>
      <c r="E13" s="4" t="s">
        <v>108</v>
      </c>
      <c r="F13" s="5">
        <v>24</v>
      </c>
      <c r="G13" s="3" t="s">
        <v>80</v>
      </c>
      <c r="H13" s="3" t="s">
        <v>109</v>
      </c>
    </row>
    <row r="14" spans="1:8" ht="21.95" customHeight="1" x14ac:dyDescent="0.25">
      <c r="A14" s="3"/>
      <c r="B14" s="3"/>
      <c r="C14" s="3"/>
      <c r="D14" s="4"/>
      <c r="E14" s="4"/>
      <c r="F14" s="5"/>
      <c r="G14" s="3"/>
      <c r="H14" s="3"/>
    </row>
    <row r="15" spans="1:8" ht="21.95" customHeight="1" x14ac:dyDescent="0.25">
      <c r="A15" s="3"/>
      <c r="B15" s="3"/>
      <c r="C15" s="3"/>
      <c r="D15" s="4"/>
      <c r="E15" s="4"/>
      <c r="F15" s="5"/>
      <c r="G15" s="3"/>
      <c r="H15" s="3"/>
    </row>
    <row r="16" spans="1:8" ht="21.95" customHeight="1" x14ac:dyDescent="0.25">
      <c r="A16" s="3"/>
      <c r="B16" s="3"/>
      <c r="C16" s="3"/>
      <c r="D16" s="4"/>
      <c r="E16" s="4"/>
      <c r="F16" s="5"/>
      <c r="G16" s="3"/>
      <c r="H16" s="3"/>
    </row>
    <row r="17" spans="1:8" ht="21.95" customHeight="1" x14ac:dyDescent="0.25">
      <c r="A17" s="3"/>
      <c r="B17" s="3"/>
      <c r="C17" s="3"/>
      <c r="D17" s="4"/>
      <c r="E17" s="4"/>
      <c r="F17" s="5"/>
      <c r="G17" s="3"/>
      <c r="H17" s="3"/>
    </row>
    <row r="18" spans="1:8" ht="21.95" customHeight="1" x14ac:dyDescent="0.25">
      <c r="A18" s="3"/>
      <c r="B18" s="3"/>
      <c r="C18" s="3"/>
      <c r="D18" s="4"/>
      <c r="E18" s="4"/>
      <c r="F18" s="5"/>
      <c r="G18" s="3"/>
      <c r="H18" s="3"/>
    </row>
    <row r="19" spans="1:8" ht="21.95" customHeight="1" x14ac:dyDescent="0.25">
      <c r="A19" s="3"/>
      <c r="B19" s="3"/>
      <c r="C19" s="3"/>
      <c r="D19" s="4"/>
      <c r="E19" s="4"/>
      <c r="F19" s="5"/>
      <c r="G19" s="3"/>
      <c r="H19" s="3"/>
    </row>
    <row r="20" spans="1:8" ht="21.95" customHeight="1" x14ac:dyDescent="0.25">
      <c r="A20" s="3"/>
      <c r="B20" s="3"/>
      <c r="C20" s="3"/>
      <c r="D20" s="4"/>
      <c r="E20" s="4"/>
      <c r="F20" s="5"/>
      <c r="G20" s="3"/>
      <c r="H20" s="3"/>
    </row>
    <row r="21" spans="1:8" ht="21.95" customHeight="1" x14ac:dyDescent="0.25">
      <c r="A21" s="3"/>
      <c r="B21" s="3"/>
      <c r="C21" s="3"/>
      <c r="D21" s="4"/>
      <c r="E21" s="4"/>
      <c r="F21" s="5"/>
      <c r="G21" s="3"/>
      <c r="H21" s="3"/>
    </row>
    <row r="22" spans="1:8" ht="21.95" customHeight="1" x14ac:dyDescent="0.25">
      <c r="A22" s="3"/>
      <c r="B22" s="3"/>
      <c r="C22" s="3"/>
      <c r="D22" s="4"/>
      <c r="E22" s="4"/>
      <c r="F22" s="5"/>
      <c r="G22" s="3"/>
      <c r="H22" s="3"/>
    </row>
    <row r="23" spans="1:8" ht="21.95" customHeight="1" x14ac:dyDescent="0.25">
      <c r="A23" s="3"/>
      <c r="B23" s="3"/>
      <c r="C23" s="3"/>
      <c r="D23" s="4"/>
      <c r="E23" s="4"/>
      <c r="F23" s="5"/>
      <c r="G23" s="3"/>
      <c r="H23" s="3"/>
    </row>
    <row r="24" spans="1:8" ht="21.95" customHeight="1" x14ac:dyDescent="0.25">
      <c r="A24" s="3"/>
      <c r="B24" s="3"/>
      <c r="C24" s="3"/>
      <c r="D24" s="4"/>
      <c r="E24" s="4"/>
      <c r="F24" s="5"/>
      <c r="G24" s="3"/>
      <c r="H24" s="3"/>
    </row>
    <row r="25" spans="1:8" ht="21.95" customHeight="1" x14ac:dyDescent="0.25">
      <c r="A25" s="3"/>
      <c r="B25" s="3"/>
      <c r="C25" s="3"/>
      <c r="D25" s="4"/>
      <c r="E25" s="4"/>
      <c r="F25" s="5"/>
      <c r="G25" s="3"/>
      <c r="H25" s="3"/>
    </row>
    <row r="26" spans="1:8" ht="21.95" customHeight="1" x14ac:dyDescent="0.25">
      <c r="A26" s="3"/>
      <c r="B26" s="3"/>
      <c r="C26" s="3"/>
      <c r="D26" s="4"/>
      <c r="E26" s="4"/>
      <c r="F26" s="5"/>
      <c r="G26" s="3"/>
      <c r="H26" s="3"/>
    </row>
    <row r="27" spans="1:8" ht="21.95" customHeight="1" x14ac:dyDescent="0.25">
      <c r="A27" s="3"/>
      <c r="B27" s="3"/>
      <c r="C27" s="3"/>
      <c r="D27" s="4"/>
      <c r="E27" s="4"/>
      <c r="F27" s="5"/>
      <c r="G27" s="3"/>
      <c r="H27" s="3"/>
    </row>
    <row r="28" spans="1:8" ht="21.95" customHeight="1" x14ac:dyDescent="0.25">
      <c r="A28" s="3"/>
      <c r="B28" s="3"/>
      <c r="C28" s="3"/>
      <c r="D28" s="4"/>
      <c r="E28" s="4"/>
      <c r="F28" s="5"/>
      <c r="G28" s="3"/>
      <c r="H28" s="3"/>
    </row>
    <row r="29" spans="1:8" ht="21.95" customHeight="1" x14ac:dyDescent="0.25">
      <c r="A29" s="3"/>
      <c r="B29" s="3"/>
      <c r="C29" s="3"/>
      <c r="D29" s="4"/>
      <c r="E29" s="4"/>
      <c r="F29" s="5"/>
      <c r="G29" s="3"/>
      <c r="H29" s="3"/>
    </row>
    <row r="30" spans="1:8" ht="21.95" customHeight="1" x14ac:dyDescent="0.25">
      <c r="A30" s="3"/>
      <c r="B30" s="3"/>
      <c r="C30" s="3"/>
      <c r="D30" s="4"/>
      <c r="E30" s="4"/>
      <c r="F30" s="5"/>
      <c r="G30" s="3"/>
      <c r="H30" s="3"/>
    </row>
    <row r="31" spans="1:8" ht="21.95" customHeight="1" x14ac:dyDescent="0.25">
      <c r="A31" s="3"/>
      <c r="B31" s="3"/>
      <c r="C31" s="3"/>
      <c r="D31" s="4"/>
      <c r="E31" s="4"/>
      <c r="F31" s="5"/>
      <c r="G31" s="3"/>
      <c r="H31" s="3"/>
    </row>
    <row r="32" spans="1:8" ht="21.95" customHeight="1" x14ac:dyDescent="0.25">
      <c r="A32" s="3"/>
      <c r="B32" s="3"/>
      <c r="C32" s="3"/>
      <c r="D32" s="4"/>
      <c r="E32" s="4"/>
      <c r="F32" s="5"/>
      <c r="G32" s="3"/>
      <c r="H32" s="3"/>
    </row>
    <row r="33" spans="1:8" ht="21.95" customHeight="1" x14ac:dyDescent="0.25">
      <c r="A33" s="3"/>
      <c r="B33" s="3"/>
      <c r="C33" s="3"/>
      <c r="D33" s="4"/>
      <c r="E33" s="4"/>
      <c r="F33" s="5"/>
      <c r="G33" s="3"/>
      <c r="H33" s="3"/>
    </row>
    <row r="34" spans="1:8" ht="21.95" customHeight="1" x14ac:dyDescent="0.25">
      <c r="A34" s="3"/>
      <c r="B34" s="3"/>
      <c r="C34" s="3"/>
      <c r="D34" s="4"/>
      <c r="E34" s="4"/>
      <c r="F34" s="5"/>
      <c r="G34" s="3"/>
      <c r="H34" s="3"/>
    </row>
    <row r="35" spans="1:8" ht="21.95" customHeight="1" x14ac:dyDescent="0.25">
      <c r="A35" s="3"/>
      <c r="B35" s="3"/>
      <c r="C35" s="3"/>
      <c r="D35" s="4"/>
      <c r="E35" s="4"/>
      <c r="F35" s="5"/>
      <c r="G35" s="3"/>
      <c r="H35" s="3"/>
    </row>
    <row r="36" spans="1:8" ht="21.95" customHeight="1" x14ac:dyDescent="0.25">
      <c r="A36" s="3"/>
      <c r="B36" s="3"/>
      <c r="C36" s="3"/>
      <c r="D36" s="4"/>
      <c r="E36" s="4"/>
      <c r="F36" s="5"/>
      <c r="G36" s="3"/>
      <c r="H36" s="3"/>
    </row>
    <row r="37" spans="1:8" ht="21.95" customHeight="1" x14ac:dyDescent="0.25">
      <c r="A37" s="3"/>
      <c r="B37" s="3"/>
      <c r="C37" s="3"/>
      <c r="D37" s="4"/>
      <c r="E37" s="4"/>
      <c r="F37" s="5"/>
      <c r="G37" s="3"/>
      <c r="H37" s="3"/>
    </row>
    <row r="38" spans="1:8" ht="21.95" customHeight="1" x14ac:dyDescent="0.25">
      <c r="A38" s="3"/>
      <c r="B38" s="3"/>
      <c r="C38" s="3"/>
      <c r="D38" s="4"/>
      <c r="E38" s="4"/>
      <c r="F38" s="5"/>
      <c r="G38" s="3"/>
      <c r="H38" s="3"/>
    </row>
    <row r="39" spans="1:8" ht="21.95" customHeight="1" x14ac:dyDescent="0.25">
      <c r="A39" s="3"/>
      <c r="B39" s="3"/>
      <c r="C39" s="3"/>
      <c r="D39" s="4"/>
      <c r="E39" s="4"/>
      <c r="F39" s="5"/>
      <c r="G39" s="3"/>
      <c r="H39" s="3"/>
    </row>
    <row r="40" spans="1:8" ht="21.95" customHeight="1" x14ac:dyDescent="0.25">
      <c r="A40" s="3"/>
      <c r="B40" s="3"/>
      <c r="C40" s="3"/>
      <c r="D40" s="4"/>
      <c r="E40" s="4"/>
      <c r="F40" s="5"/>
      <c r="G40" s="3"/>
      <c r="H40" s="3"/>
    </row>
    <row r="41" spans="1:8" ht="21.95" customHeight="1" x14ac:dyDescent="0.25">
      <c r="A41" s="3"/>
      <c r="B41" s="3"/>
      <c r="C41" s="3"/>
      <c r="D41" s="4"/>
      <c r="E41" s="4"/>
      <c r="F41" s="5"/>
      <c r="G41" s="3"/>
      <c r="H41" s="3"/>
    </row>
    <row r="42" spans="1:8" ht="21.95" customHeight="1" x14ac:dyDescent="0.25">
      <c r="A42" s="3"/>
      <c r="B42" s="3"/>
      <c r="C42" s="3"/>
      <c r="D42" s="4"/>
      <c r="E42" s="4"/>
      <c r="F42" s="5"/>
      <c r="G42" s="3"/>
      <c r="H42" s="3"/>
    </row>
    <row r="43" spans="1:8" ht="21.95" customHeight="1" x14ac:dyDescent="0.25">
      <c r="A43" s="3"/>
      <c r="B43" s="3"/>
      <c r="C43" s="3"/>
      <c r="D43" s="4"/>
      <c r="E43" s="4"/>
      <c r="F43" s="5"/>
      <c r="G43" s="3"/>
      <c r="H43" s="3"/>
    </row>
    <row r="44" spans="1:8" ht="21.95" customHeight="1" x14ac:dyDescent="0.25">
      <c r="A44" s="3"/>
      <c r="B44" s="3"/>
      <c r="C44" s="3"/>
      <c r="D44" s="4"/>
      <c r="E44" s="4"/>
      <c r="F44" s="5"/>
      <c r="G44" s="3"/>
      <c r="H44" s="3"/>
    </row>
    <row r="45" spans="1:8" ht="21.95" customHeight="1" x14ac:dyDescent="0.25">
      <c r="A45" s="3"/>
      <c r="B45" s="3"/>
      <c r="C45" s="3"/>
      <c r="D45" s="4"/>
      <c r="E45" s="4"/>
      <c r="F45" s="5"/>
      <c r="G45" s="3"/>
      <c r="H45" s="3"/>
    </row>
    <row r="46" spans="1:8" ht="21.95" customHeight="1" x14ac:dyDescent="0.25">
      <c r="A46" s="3"/>
      <c r="B46" s="3"/>
      <c r="C46" s="3"/>
      <c r="D46" s="4"/>
      <c r="E46" s="4"/>
      <c r="F46" s="5"/>
      <c r="G46" s="3"/>
      <c r="H46" s="3"/>
    </row>
    <row r="47" spans="1:8" ht="21.95" customHeight="1" x14ac:dyDescent="0.25">
      <c r="A47" s="3"/>
      <c r="B47" s="3"/>
      <c r="C47" s="3"/>
      <c r="D47" s="4"/>
      <c r="E47" s="4"/>
      <c r="F47" s="5"/>
      <c r="G47" s="3"/>
      <c r="H47" s="3"/>
    </row>
    <row r="48" spans="1:8" ht="21.95" customHeight="1" x14ac:dyDescent="0.25">
      <c r="A48" s="3"/>
      <c r="B48" s="3"/>
      <c r="C48" s="3"/>
      <c r="D48" s="4"/>
      <c r="E48" s="4"/>
      <c r="F48" s="5"/>
      <c r="G48" s="3"/>
      <c r="H48" s="3"/>
    </row>
    <row r="49" spans="1:8" ht="21.95" customHeight="1" x14ac:dyDescent="0.25">
      <c r="A49" s="3"/>
      <c r="B49" s="3"/>
      <c r="C49" s="3"/>
      <c r="D49" s="4"/>
      <c r="E49" s="4"/>
      <c r="F49" s="5"/>
      <c r="G49" s="3"/>
      <c r="H49" s="3"/>
    </row>
    <row r="50" spans="1:8" ht="21.95" customHeight="1" x14ac:dyDescent="0.25">
      <c r="A50" s="3"/>
      <c r="B50" s="3"/>
      <c r="C50" s="3"/>
      <c r="D50" s="4"/>
      <c r="E50" s="4"/>
      <c r="F50" s="5"/>
      <c r="G50" s="3"/>
      <c r="H50" s="3"/>
    </row>
    <row r="51" spans="1:8" ht="21.95" customHeight="1" x14ac:dyDescent="0.25">
      <c r="A51" s="3"/>
      <c r="B51" s="3"/>
      <c r="C51" s="3"/>
      <c r="D51" s="4"/>
      <c r="E51" s="4"/>
      <c r="F51" s="5"/>
      <c r="G51" s="3"/>
      <c r="H51" s="3"/>
    </row>
    <row r="52" spans="1:8" ht="21.95" customHeight="1" x14ac:dyDescent="0.25">
      <c r="A52" s="3"/>
      <c r="B52" s="3"/>
      <c r="C52" s="3"/>
      <c r="D52" s="4"/>
      <c r="E52" s="4"/>
      <c r="F52" s="5"/>
      <c r="G52" s="3"/>
      <c r="H52" s="3"/>
    </row>
    <row r="53" spans="1:8" ht="21.95" customHeight="1" x14ac:dyDescent="0.25">
      <c r="A53" s="3"/>
      <c r="B53" s="3"/>
      <c r="C53" s="3"/>
      <c r="D53" s="4"/>
      <c r="E53" s="4"/>
      <c r="F53" s="5"/>
      <c r="G53" s="3"/>
      <c r="H53" s="3"/>
    </row>
    <row r="54" spans="1:8" ht="21.95" customHeight="1" x14ac:dyDescent="0.25">
      <c r="A54" s="3"/>
      <c r="B54" s="3"/>
      <c r="C54" s="3"/>
      <c r="D54" s="4"/>
      <c r="E54" s="4"/>
      <c r="F54" s="5"/>
      <c r="G54" s="3"/>
      <c r="H54" s="3"/>
    </row>
    <row r="55" spans="1:8" ht="21.95" customHeight="1" x14ac:dyDescent="0.25">
      <c r="A55" s="3"/>
      <c r="B55" s="3"/>
      <c r="C55" s="3"/>
      <c r="D55" s="4"/>
      <c r="E55" s="4"/>
      <c r="F55" s="5"/>
      <c r="G55" s="3"/>
      <c r="H55" s="3"/>
    </row>
    <row r="56" spans="1:8" ht="21.95" customHeight="1" x14ac:dyDescent="0.25">
      <c r="A56" s="3"/>
      <c r="B56" s="3"/>
      <c r="C56" s="3"/>
      <c r="D56" s="4"/>
      <c r="E56" s="4"/>
      <c r="F56" s="5"/>
      <c r="G56" s="3"/>
      <c r="H56" s="3"/>
    </row>
    <row r="57" spans="1:8" ht="21.95" customHeight="1" x14ac:dyDescent="0.25">
      <c r="A57" s="3"/>
      <c r="B57" s="3"/>
      <c r="C57" s="3"/>
      <c r="D57" s="4"/>
      <c r="E57" s="4"/>
      <c r="F57" s="5"/>
      <c r="G57" s="3"/>
      <c r="H57" s="3"/>
    </row>
    <row r="58" spans="1:8" ht="21.95" customHeight="1" x14ac:dyDescent="0.25">
      <c r="A58" s="3"/>
      <c r="B58" s="3"/>
      <c r="C58" s="3"/>
      <c r="D58" s="4"/>
      <c r="E58" s="4"/>
      <c r="F58" s="5"/>
      <c r="G58" s="3"/>
      <c r="H58" s="3"/>
    </row>
    <row r="59" spans="1:8" ht="21.95" customHeight="1" x14ac:dyDescent="0.25">
      <c r="A59" s="3"/>
      <c r="B59" s="3"/>
      <c r="C59" s="3"/>
      <c r="D59" s="4"/>
      <c r="E59" s="4"/>
      <c r="F59" s="5"/>
      <c r="G59" s="3"/>
      <c r="H59" s="3"/>
    </row>
    <row r="60" spans="1:8" ht="21.95" customHeight="1" x14ac:dyDescent="0.25">
      <c r="A60" s="3"/>
      <c r="B60" s="3"/>
      <c r="C60" s="3"/>
      <c r="D60" s="4"/>
      <c r="E60" s="4"/>
      <c r="F60" s="5"/>
      <c r="G60" s="3"/>
      <c r="H60" s="3"/>
    </row>
    <row r="61" spans="1:8" ht="21.95" customHeight="1" x14ac:dyDescent="0.25">
      <c r="A61" s="3"/>
      <c r="B61" s="3"/>
      <c r="C61" s="3"/>
      <c r="D61" s="4"/>
      <c r="E61" s="4"/>
      <c r="F61" s="5"/>
      <c r="G61" s="3"/>
      <c r="H61" s="3"/>
    </row>
    <row r="62" spans="1:8" ht="21.95" customHeight="1" x14ac:dyDescent="0.25">
      <c r="A62" s="3"/>
      <c r="B62" s="3"/>
      <c r="C62" s="3"/>
      <c r="D62" s="4"/>
      <c r="E62" s="4"/>
      <c r="F62" s="5"/>
      <c r="G62" s="3"/>
      <c r="H62" s="3"/>
    </row>
  </sheetData>
  <mergeCells count="1">
    <mergeCell ref="A1:H1"/>
  </mergeCells>
  <dataValidations count="2">
    <dataValidation type="list" allowBlank="1" sqref="C3 C4 C5 C6 C7 C8 C9 C10 C11 C12 C13 C14 C15 C16 C17 C18 C19 C20 C21 C22 C23 C24 C25 C26 C27 C28 C29 C30 C31 C32 C33 C34 C35 C36 C37 C38 C39 C40 C41 C42 C43 C44 C45 C46 C47 C48 C49 C50 C51 C52 C53 C54 C55 C56 C57 C58 C59 C60 C61 C62" xr:uid="{00000000-0002-0000-0200-000000000000}">
      <formula1>"F,P,M,SW,CO,RC"</formula1>
    </dataValidation>
    <dataValidation type="list" allowBlank="1" sqref="G3 G4 G5 G6 G7 G8 G9 G10 G11 G12 G13 G14 G15 G16 G17 G18 G19 G20 G21 G22 G23 G24 G25 G26 G27 G28 G29 G30 G31 G32 G33 G34 G35 G36 G37 G38 G39 G40 G41 G42 G43 G44 G45 G46 G47 G48 G49 G50 G51 G52 G53 G54 G55 G56 G57 G58 G59 G60 G61 G62" xr:uid="{00000000-0002-0000-0200-000001000000}">
      <formula1>"Approvata,In attesa,Rifiutata"</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33"/>
  <sheetViews>
    <sheetView workbookViewId="0">
      <selection activeCell="D4" sqref="D4"/>
    </sheetView>
  </sheetViews>
  <sheetFormatPr defaultRowHeight="15" x14ac:dyDescent="0.25"/>
  <cols>
    <col min="1" max="1" width="16" customWidth="1"/>
    <col min="2" max="2" width="24" customWidth="1"/>
    <col min="3" max="33" width="5" customWidth="1"/>
    <col min="34" max="34" width="10" customWidth="1"/>
  </cols>
  <sheetData>
    <row r="1" spans="1:34" ht="32.1" customHeight="1" x14ac:dyDescent="0.25">
      <c r="A1" s="20" t="s">
        <v>110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row>
    <row r="2" spans="1:34" ht="25.5" x14ac:dyDescent="0.25">
      <c r="A2" s="6" t="s">
        <v>111</v>
      </c>
      <c r="B2" s="4" t="s">
        <v>112</v>
      </c>
    </row>
    <row r="3" spans="1:34" ht="21.95" customHeight="1" x14ac:dyDescent="0.25">
      <c r="A3" s="2" t="s">
        <v>26</v>
      </c>
      <c r="B3" s="2" t="s">
        <v>113</v>
      </c>
      <c r="C3" s="2">
        <v>1</v>
      </c>
      <c r="D3" s="2">
        <v>2</v>
      </c>
      <c r="E3" s="2">
        <v>3</v>
      </c>
      <c r="F3" s="2">
        <v>4</v>
      </c>
      <c r="G3" s="2">
        <v>5</v>
      </c>
      <c r="H3" s="2">
        <v>6</v>
      </c>
      <c r="I3" s="2">
        <v>7</v>
      </c>
      <c r="J3" s="2">
        <v>8</v>
      </c>
      <c r="K3" s="2">
        <v>9</v>
      </c>
      <c r="L3" s="2">
        <v>10</v>
      </c>
      <c r="M3" s="2">
        <v>11</v>
      </c>
      <c r="N3" s="2">
        <v>12</v>
      </c>
      <c r="O3" s="2">
        <v>13</v>
      </c>
      <c r="P3" s="2">
        <v>14</v>
      </c>
      <c r="Q3" s="2">
        <v>15</v>
      </c>
      <c r="R3" s="2">
        <v>16</v>
      </c>
      <c r="S3" s="2">
        <v>17</v>
      </c>
      <c r="T3" s="2">
        <v>18</v>
      </c>
      <c r="U3" s="2">
        <v>19</v>
      </c>
      <c r="V3" s="2">
        <v>20</v>
      </c>
      <c r="W3" s="2">
        <v>21</v>
      </c>
      <c r="X3" s="2">
        <v>22</v>
      </c>
      <c r="Y3" s="2">
        <v>23</v>
      </c>
      <c r="Z3" s="2">
        <v>24</v>
      </c>
      <c r="AA3" s="2">
        <v>25</v>
      </c>
      <c r="AB3" s="2">
        <v>26</v>
      </c>
      <c r="AC3" s="2">
        <v>27</v>
      </c>
      <c r="AD3" s="2">
        <v>28</v>
      </c>
      <c r="AE3" s="2">
        <v>29</v>
      </c>
      <c r="AF3" s="2">
        <v>30</v>
      </c>
      <c r="AG3" s="2">
        <v>31</v>
      </c>
      <c r="AH3" s="2" t="s">
        <v>114</v>
      </c>
    </row>
    <row r="4" spans="1:34" ht="20.100000000000001" customHeight="1" x14ac:dyDescent="0.25">
      <c r="A4" s="7" t="str">
        <f>'1 Dipendenti'!A3</f>
        <v>DIP-001</v>
      </c>
      <c r="B4" s="7" t="str">
        <f>'1 Dipendenti'!B3</f>
        <v>Mario Rossi</v>
      </c>
      <c r="C4" s="8" t="str">
        <f>IFERROR(IF(OR(A4="",DAY(EOMONTH($B$2,0))&lt;1),"",IFERROR(INDEX('2 Eventi'!$C$3:$C$62,MATCH(1,('2 Eventi'!$A$3:$A$62=A4)*('2 Eventi'!$D$3:$D$62&lt;=DATE(YEAR($B$2),MONTH($B$2),1))*('2 Eventi'!$E$3:$E$62&gt;=DATE(YEAR($B$2),MONTH($B$2),1))*('2 Eventi'!$G$3:$G$62="Approvata"),0)),"")),"")</f>
        <v/>
      </c>
      <c r="D4" s="8" t="str">
        <f>IFERROR(IF(OR(A4="",DAY(EOMONTH($B$2,0))&lt;2),"",IFERROR(INDEX('2 Eventi'!$C$3:$C$62,MATCH(1,('2 Eventi'!$A$3:$A$62=A4)*('2 Eventi'!$D$3:$D$62&lt;=DATE(YEAR($B$2),MONTH($B$2),2))*('2 Eventi'!$E$3:$E$62&gt;=DATE(YEAR($B$2),MONTH($B$2),2))*('2 Eventi'!$G$3:$G$62="Approvata"),0)),"")),"")</f>
        <v/>
      </c>
      <c r="E4" s="8" t="str">
        <f>IFERROR(IF(OR(A4="",DAY(EOMONTH($B$2,0))&lt;3),"",IFERROR(INDEX('2 Eventi'!$C$3:$C$62,MATCH(1,('2 Eventi'!$A$3:$A$62=A4)*('2 Eventi'!$D$3:$D$62&lt;=DATE(YEAR($B$2),MONTH($B$2),3))*('2 Eventi'!$E$3:$E$62&gt;=DATE(YEAR($B$2),MONTH($B$2),3))*('2 Eventi'!$G$3:$G$62="Approvata"),0)),"")),"")</f>
        <v/>
      </c>
      <c r="F4" s="8" t="str">
        <f>IFERROR(IF(OR(A4="",DAY(EOMONTH($B$2,0))&lt;4),"",IFERROR(INDEX('2 Eventi'!$C$3:$C$62,MATCH(1,('2 Eventi'!$A$3:$A$62=A4)*('2 Eventi'!$D$3:$D$62&lt;=DATE(YEAR($B$2),MONTH($B$2),4))*('2 Eventi'!$E$3:$E$62&gt;=DATE(YEAR($B$2),MONTH($B$2),4))*('2 Eventi'!$G$3:$G$62="Approvata"),0)),"")),"")</f>
        <v/>
      </c>
      <c r="G4" s="8" t="str">
        <f>IFERROR(IF(OR(A4="",DAY(EOMONTH($B$2,0))&lt;5),"",IFERROR(INDEX('2 Eventi'!$C$3:$C$62,MATCH(1,('2 Eventi'!$A$3:$A$62=A4)*('2 Eventi'!$D$3:$D$62&lt;=DATE(YEAR($B$2),MONTH($B$2),5))*('2 Eventi'!$E$3:$E$62&gt;=DATE(YEAR($B$2),MONTH($B$2),5))*('2 Eventi'!$G$3:$G$62="Approvata"),0)),"")),"")</f>
        <v/>
      </c>
      <c r="H4" s="8" t="str">
        <f>IFERROR(IF(OR(A4="",DAY(EOMONTH($B$2,0))&lt;6),"",IFERROR(INDEX('2 Eventi'!$C$3:$C$62,MATCH(1,('2 Eventi'!$A$3:$A$62=A4)*('2 Eventi'!$D$3:$D$62&lt;=DATE(YEAR($B$2),MONTH($B$2),6))*('2 Eventi'!$E$3:$E$62&gt;=DATE(YEAR($B$2),MONTH($B$2),6))*('2 Eventi'!$G$3:$G$62="Approvata"),0)),"")),"")</f>
        <v/>
      </c>
      <c r="I4" s="8" t="str">
        <f>IFERROR(IF(OR(A4="",DAY(EOMONTH($B$2,0))&lt;7),"",IFERROR(INDEX('2 Eventi'!$C$3:$C$62,MATCH(1,('2 Eventi'!$A$3:$A$62=A4)*('2 Eventi'!$D$3:$D$62&lt;=DATE(YEAR($B$2),MONTH($B$2),7))*('2 Eventi'!$E$3:$E$62&gt;=DATE(YEAR($B$2),MONTH($B$2),7))*('2 Eventi'!$G$3:$G$62="Approvata"),0)),"")),"")</f>
        <v/>
      </c>
      <c r="J4" s="8" t="str">
        <f>IFERROR(IF(OR(A4="",DAY(EOMONTH($B$2,0))&lt;8),"",IFERROR(INDEX('2 Eventi'!$C$3:$C$62,MATCH(1,('2 Eventi'!$A$3:$A$62=A4)*('2 Eventi'!$D$3:$D$62&lt;=DATE(YEAR($B$2),MONTH($B$2),8))*('2 Eventi'!$E$3:$E$62&gt;=DATE(YEAR($B$2),MONTH($B$2),8))*('2 Eventi'!$G$3:$G$62="Approvata"),0)),"")),"")</f>
        <v/>
      </c>
      <c r="K4" s="8" t="str">
        <f>IFERROR(IF(OR(A4="",DAY(EOMONTH($B$2,0))&lt;9),"",IFERROR(INDEX('2 Eventi'!$C$3:$C$62,MATCH(1,('2 Eventi'!$A$3:$A$62=A4)*('2 Eventi'!$D$3:$D$62&lt;=DATE(YEAR($B$2),MONTH($B$2),9))*('2 Eventi'!$E$3:$E$62&gt;=DATE(YEAR($B$2),MONTH($B$2),9))*('2 Eventi'!$G$3:$G$62="Approvata"),0)),"")),"")</f>
        <v/>
      </c>
      <c r="L4" s="8" t="str">
        <f>IFERROR(IF(OR(A4="",DAY(EOMONTH($B$2,0))&lt;10),"",IFERROR(INDEX('2 Eventi'!$C$3:$C$62,MATCH(1,('2 Eventi'!$A$3:$A$62=A4)*('2 Eventi'!$D$3:$D$62&lt;=DATE(YEAR($B$2),MONTH($B$2),10))*('2 Eventi'!$E$3:$E$62&gt;=DATE(YEAR($B$2),MONTH($B$2),10))*('2 Eventi'!$G$3:$G$62="Approvata"),0)),"")),"")</f>
        <v/>
      </c>
      <c r="M4" s="8" t="str">
        <f>IFERROR(IF(OR(A4="",DAY(EOMONTH($B$2,0))&lt;11),"",IFERROR(INDEX('2 Eventi'!$C$3:$C$62,MATCH(1,('2 Eventi'!$A$3:$A$62=A4)*('2 Eventi'!$D$3:$D$62&lt;=DATE(YEAR($B$2),MONTH($B$2),11))*('2 Eventi'!$E$3:$E$62&gt;=DATE(YEAR($B$2),MONTH($B$2),11))*('2 Eventi'!$G$3:$G$62="Approvata"),0)),"")),"")</f>
        <v/>
      </c>
      <c r="N4" s="8" t="str">
        <f>IFERROR(IF(OR(A4="",DAY(EOMONTH($B$2,0))&lt;12),"",IFERROR(INDEX('2 Eventi'!$C$3:$C$62,MATCH(1,('2 Eventi'!$A$3:$A$62=A4)*('2 Eventi'!$D$3:$D$62&lt;=DATE(YEAR($B$2),MONTH($B$2),12))*('2 Eventi'!$E$3:$E$62&gt;=DATE(YEAR($B$2),MONTH($B$2),12))*('2 Eventi'!$G$3:$G$62="Approvata"),0)),"")),"")</f>
        <v/>
      </c>
      <c r="O4" s="8" t="str">
        <f>IFERROR(IF(OR(A4="",DAY(EOMONTH($B$2,0))&lt;13),"",IFERROR(INDEX('2 Eventi'!$C$3:$C$62,MATCH(1,('2 Eventi'!$A$3:$A$62=A4)*('2 Eventi'!$D$3:$D$62&lt;=DATE(YEAR($B$2),MONTH($B$2),13))*('2 Eventi'!$E$3:$E$62&gt;=DATE(YEAR($B$2),MONTH($B$2),13))*('2 Eventi'!$G$3:$G$62="Approvata"),0)),"")),"")</f>
        <v/>
      </c>
      <c r="P4" s="8" t="str">
        <f>IFERROR(IF(OR(A4="",DAY(EOMONTH($B$2,0))&lt;14),"",IFERROR(INDEX('2 Eventi'!$C$3:$C$62,MATCH(1,('2 Eventi'!$A$3:$A$62=A4)*('2 Eventi'!$D$3:$D$62&lt;=DATE(YEAR($B$2),MONTH($B$2),14))*('2 Eventi'!$E$3:$E$62&gt;=DATE(YEAR($B$2),MONTH($B$2),14))*('2 Eventi'!$G$3:$G$62="Approvata"),0)),"")),"")</f>
        <v/>
      </c>
      <c r="Q4" s="8" t="str">
        <f>IFERROR(IF(OR(A4="",DAY(EOMONTH($B$2,0))&lt;15),"",IFERROR(INDEX('2 Eventi'!$C$3:$C$62,MATCH(1,('2 Eventi'!$A$3:$A$62=A4)*('2 Eventi'!$D$3:$D$62&lt;=DATE(YEAR($B$2),MONTH($B$2),15))*('2 Eventi'!$E$3:$E$62&gt;=DATE(YEAR($B$2),MONTH($B$2),15))*('2 Eventi'!$G$3:$G$62="Approvata"),0)),"")),"")</f>
        <v/>
      </c>
      <c r="R4" s="8" t="str">
        <f>IFERROR(IF(OR(A4="",DAY(EOMONTH($B$2,0))&lt;16),"",IFERROR(INDEX('2 Eventi'!$C$3:$C$62,MATCH(1,('2 Eventi'!$A$3:$A$62=A4)*('2 Eventi'!$D$3:$D$62&lt;=DATE(YEAR($B$2),MONTH($B$2),16))*('2 Eventi'!$E$3:$E$62&gt;=DATE(YEAR($B$2),MONTH($B$2),16))*('2 Eventi'!$G$3:$G$62="Approvata"),0)),"")),"")</f>
        <v/>
      </c>
      <c r="S4" s="8" t="str">
        <f>IFERROR(IF(OR(A4="",DAY(EOMONTH($B$2,0))&lt;17),"",IFERROR(INDEX('2 Eventi'!$C$3:$C$62,MATCH(1,('2 Eventi'!$A$3:$A$62=A4)*('2 Eventi'!$D$3:$D$62&lt;=DATE(YEAR($B$2),MONTH($B$2),17))*('2 Eventi'!$E$3:$E$62&gt;=DATE(YEAR($B$2),MONTH($B$2),17))*('2 Eventi'!$G$3:$G$62="Approvata"),0)),"")),"")</f>
        <v/>
      </c>
      <c r="T4" s="8" t="str">
        <f>IFERROR(IF(OR(A4="",DAY(EOMONTH($B$2,0))&lt;18),"",IFERROR(INDEX('2 Eventi'!$C$3:$C$62,MATCH(1,('2 Eventi'!$A$3:$A$62=A4)*('2 Eventi'!$D$3:$D$62&lt;=DATE(YEAR($B$2),MONTH($B$2),18))*('2 Eventi'!$E$3:$E$62&gt;=DATE(YEAR($B$2),MONTH($B$2),18))*('2 Eventi'!$G$3:$G$62="Approvata"),0)),"")),"")</f>
        <v/>
      </c>
      <c r="U4" s="8" t="str">
        <f>IFERROR(IF(OR(A4="",DAY(EOMONTH($B$2,0))&lt;19),"",IFERROR(INDEX('2 Eventi'!$C$3:$C$62,MATCH(1,('2 Eventi'!$A$3:$A$62=A4)*('2 Eventi'!$D$3:$D$62&lt;=DATE(YEAR($B$2),MONTH($B$2),19))*('2 Eventi'!$E$3:$E$62&gt;=DATE(YEAR($B$2),MONTH($B$2),19))*('2 Eventi'!$G$3:$G$62="Approvata"),0)),"")),"")</f>
        <v/>
      </c>
      <c r="V4" s="8" t="str">
        <f>IFERROR(IF(OR(A4="",DAY(EOMONTH($B$2,0))&lt;20),"",IFERROR(INDEX('2 Eventi'!$C$3:$C$62,MATCH(1,('2 Eventi'!$A$3:$A$62=A4)*('2 Eventi'!$D$3:$D$62&lt;=DATE(YEAR($B$2),MONTH($B$2),20))*('2 Eventi'!$E$3:$E$62&gt;=DATE(YEAR($B$2),MONTH($B$2),20))*('2 Eventi'!$G$3:$G$62="Approvata"),0)),"")),"")</f>
        <v/>
      </c>
      <c r="W4" s="8" t="str">
        <f>IFERROR(IF(OR(A4="",DAY(EOMONTH($B$2,0))&lt;21),"",IFERROR(INDEX('2 Eventi'!$C$3:$C$62,MATCH(1,('2 Eventi'!$A$3:$A$62=A4)*('2 Eventi'!$D$3:$D$62&lt;=DATE(YEAR($B$2),MONTH($B$2),21))*('2 Eventi'!$E$3:$E$62&gt;=DATE(YEAR($B$2),MONTH($B$2),21))*('2 Eventi'!$G$3:$G$62="Approvata"),0)),"")),"")</f>
        <v/>
      </c>
      <c r="X4" s="8" t="str">
        <f>IFERROR(IF(OR(A4="",DAY(EOMONTH($B$2,0))&lt;22),"",IFERROR(INDEX('2 Eventi'!$C$3:$C$62,MATCH(1,('2 Eventi'!$A$3:$A$62=A4)*('2 Eventi'!$D$3:$D$62&lt;=DATE(YEAR($B$2),MONTH($B$2),22))*('2 Eventi'!$E$3:$E$62&gt;=DATE(YEAR($B$2),MONTH($B$2),22))*('2 Eventi'!$G$3:$G$62="Approvata"),0)),"")),"")</f>
        <v/>
      </c>
      <c r="Y4" s="8" t="str">
        <f>IFERROR(IF(OR(A4="",DAY(EOMONTH($B$2,0))&lt;23),"",IFERROR(INDEX('2 Eventi'!$C$3:$C$62,MATCH(1,('2 Eventi'!$A$3:$A$62=A4)*('2 Eventi'!$D$3:$D$62&lt;=DATE(YEAR($B$2),MONTH($B$2),23))*('2 Eventi'!$E$3:$E$62&gt;=DATE(YEAR($B$2),MONTH($B$2),23))*('2 Eventi'!$G$3:$G$62="Approvata"),0)),"")),"")</f>
        <v/>
      </c>
      <c r="Z4" s="8" t="str">
        <f>IFERROR(IF(OR(A4="",DAY(EOMONTH($B$2,0))&lt;24),"",IFERROR(INDEX('2 Eventi'!$C$3:$C$62,MATCH(1,('2 Eventi'!$A$3:$A$62=A4)*('2 Eventi'!$D$3:$D$62&lt;=DATE(YEAR($B$2),MONTH($B$2),24))*('2 Eventi'!$E$3:$E$62&gt;=DATE(YEAR($B$2),MONTH($B$2),24))*('2 Eventi'!$G$3:$G$62="Approvata"),0)),"")),"")</f>
        <v/>
      </c>
      <c r="AA4" s="8" t="str">
        <f>IFERROR(IF(OR(A4="",DAY(EOMONTH($B$2,0))&lt;25),"",IFERROR(INDEX('2 Eventi'!$C$3:$C$62,MATCH(1,('2 Eventi'!$A$3:$A$62=A4)*('2 Eventi'!$D$3:$D$62&lt;=DATE(YEAR($B$2),MONTH($B$2),25))*('2 Eventi'!$E$3:$E$62&gt;=DATE(YEAR($B$2),MONTH($B$2),25))*('2 Eventi'!$G$3:$G$62="Approvata"),0)),"")),"")</f>
        <v/>
      </c>
      <c r="AB4" s="8" t="str">
        <f>IFERROR(IF(OR(A4="",DAY(EOMONTH($B$2,0))&lt;26),"",IFERROR(INDEX('2 Eventi'!$C$3:$C$62,MATCH(1,('2 Eventi'!$A$3:$A$62=A4)*('2 Eventi'!$D$3:$D$62&lt;=DATE(YEAR($B$2),MONTH($B$2),26))*('2 Eventi'!$E$3:$E$62&gt;=DATE(YEAR($B$2),MONTH($B$2),26))*('2 Eventi'!$G$3:$G$62="Approvata"),0)),"")),"")</f>
        <v/>
      </c>
      <c r="AC4" s="8" t="str">
        <f>IFERROR(IF(OR(A4="",DAY(EOMONTH($B$2,0))&lt;27),"",IFERROR(INDEX('2 Eventi'!$C$3:$C$62,MATCH(1,('2 Eventi'!$A$3:$A$62=A4)*('2 Eventi'!$D$3:$D$62&lt;=DATE(YEAR($B$2),MONTH($B$2),27))*('2 Eventi'!$E$3:$E$62&gt;=DATE(YEAR($B$2),MONTH($B$2),27))*('2 Eventi'!$G$3:$G$62="Approvata"),0)),"")),"")</f>
        <v/>
      </c>
      <c r="AD4" s="8" t="str">
        <f>IFERROR(IF(OR(A4="",DAY(EOMONTH($B$2,0))&lt;28),"",IFERROR(INDEX('2 Eventi'!$C$3:$C$62,MATCH(1,('2 Eventi'!$A$3:$A$62=A4)*('2 Eventi'!$D$3:$D$62&lt;=DATE(YEAR($B$2),MONTH($B$2),28))*('2 Eventi'!$E$3:$E$62&gt;=DATE(YEAR($B$2),MONTH($B$2),28))*('2 Eventi'!$G$3:$G$62="Approvata"),0)),"")),"")</f>
        <v/>
      </c>
      <c r="AE4" s="8" t="str">
        <f>IFERROR(IF(OR(A4="",DAY(EOMONTH($B$2,0))&lt;29),"",IFERROR(INDEX('2 Eventi'!$C$3:$C$62,MATCH(1,('2 Eventi'!$A$3:$A$62=A4)*('2 Eventi'!$D$3:$D$62&lt;=DATE(YEAR($B$2),MONTH($B$2),29))*('2 Eventi'!$E$3:$E$62&gt;=DATE(YEAR($B$2),MONTH($B$2),29))*('2 Eventi'!$G$3:$G$62="Approvata"),0)),"")),"")</f>
        <v/>
      </c>
      <c r="AF4" s="8" t="str">
        <f>IFERROR(IF(OR(A4="",DAY(EOMONTH($B$2,0))&lt;30),"",IFERROR(INDEX('2 Eventi'!$C$3:$C$62,MATCH(1,('2 Eventi'!$A$3:$A$62=A4)*('2 Eventi'!$D$3:$D$62&lt;=DATE(YEAR($B$2),MONTH($B$2),30))*('2 Eventi'!$E$3:$E$62&gt;=DATE(YEAR($B$2),MONTH($B$2),30))*('2 Eventi'!$G$3:$G$62="Approvata"),0)),"")),"")</f>
        <v/>
      </c>
      <c r="AG4" s="8" t="str">
        <f>IFERROR(IF(OR(A4="",DAY(EOMONTH($B$2,0))&lt;31),"",IFERROR(INDEX('2 Eventi'!$C$3:$C$62,MATCH(1,('2 Eventi'!$A$3:$A$62=A4)*('2 Eventi'!$D$3:$D$62&lt;=DATE(YEAR($B$2),MONTH($B$2),31))*('2 Eventi'!$E$3:$E$62&gt;=DATE(YEAR($B$2),MONTH($B$2),31))*('2 Eventi'!$G$3:$G$62="Approvata"),0)),"")),"")</f>
        <v/>
      </c>
      <c r="AH4" s="9">
        <f t="shared" ref="AH4:AH33" si="0">COUNTIF(C4:AG4,"&lt;&gt;")</f>
        <v>31</v>
      </c>
    </row>
    <row r="5" spans="1:34" ht="20.100000000000001" customHeight="1" x14ac:dyDescent="0.25">
      <c r="A5" s="7" t="str">
        <f>'1 Dipendenti'!A4</f>
        <v>DIP-002</v>
      </c>
      <c r="B5" s="7" t="str">
        <f>'1 Dipendenti'!B4</f>
        <v>Lucia Bianchi</v>
      </c>
      <c r="C5" s="8" t="str">
        <f>IFERROR(IF(OR(A5="",DAY(EOMONTH($B$2,0))&lt;1),"",IFERROR(INDEX('2 Eventi'!$C$3:$C$62,MATCH(1,('2 Eventi'!$A$3:$A$62=A5)*('2 Eventi'!$D$3:$D$62&lt;=DATE(YEAR($B$2),MONTH($B$2),1))*('2 Eventi'!$E$3:$E$62&gt;=DATE(YEAR($B$2),MONTH($B$2),1))*('2 Eventi'!$G$3:$G$62="Approvata"),0)),"")),"")</f>
        <v/>
      </c>
      <c r="D5" s="8" t="str">
        <f>IFERROR(IF(OR(A5="",DAY(EOMONTH($B$2,0))&lt;2),"",IFERROR(INDEX('2 Eventi'!$C$3:$C$62,MATCH(1,('2 Eventi'!$A$3:$A$62=A5)*('2 Eventi'!$D$3:$D$62&lt;=DATE(YEAR($B$2),MONTH($B$2),2))*('2 Eventi'!$E$3:$E$62&gt;=DATE(YEAR($B$2),MONTH($B$2),2))*('2 Eventi'!$G$3:$G$62="Approvata"),0)),"")),"")</f>
        <v/>
      </c>
      <c r="E5" s="8" t="str">
        <f>IFERROR(IF(OR(A5="",DAY(EOMONTH($B$2,0))&lt;3),"",IFERROR(INDEX('2 Eventi'!$C$3:$C$62,MATCH(1,('2 Eventi'!$A$3:$A$62=A5)*('2 Eventi'!$D$3:$D$62&lt;=DATE(YEAR($B$2),MONTH($B$2),3))*('2 Eventi'!$E$3:$E$62&gt;=DATE(YEAR($B$2),MONTH($B$2),3))*('2 Eventi'!$G$3:$G$62="Approvata"),0)),"")),"")</f>
        <v/>
      </c>
      <c r="F5" s="8" t="str">
        <f>IFERROR(IF(OR(A5="",DAY(EOMONTH($B$2,0))&lt;4),"",IFERROR(INDEX('2 Eventi'!$C$3:$C$62,MATCH(1,('2 Eventi'!$A$3:$A$62=A5)*('2 Eventi'!$D$3:$D$62&lt;=DATE(YEAR($B$2),MONTH($B$2),4))*('2 Eventi'!$E$3:$E$62&gt;=DATE(YEAR($B$2),MONTH($B$2),4))*('2 Eventi'!$G$3:$G$62="Approvata"),0)),"")),"")</f>
        <v/>
      </c>
      <c r="G5" s="8" t="str">
        <f>IFERROR(IF(OR(A5="",DAY(EOMONTH($B$2,0))&lt;5),"",IFERROR(INDEX('2 Eventi'!$C$3:$C$62,MATCH(1,('2 Eventi'!$A$3:$A$62=A5)*('2 Eventi'!$D$3:$D$62&lt;=DATE(YEAR($B$2),MONTH($B$2),5))*('2 Eventi'!$E$3:$E$62&gt;=DATE(YEAR($B$2),MONTH($B$2),5))*('2 Eventi'!$G$3:$G$62="Approvata"),0)),"")),"")</f>
        <v/>
      </c>
      <c r="H5" s="8" t="str">
        <f>IFERROR(IF(OR(A5="",DAY(EOMONTH($B$2,0))&lt;6),"",IFERROR(INDEX('2 Eventi'!$C$3:$C$62,MATCH(1,('2 Eventi'!$A$3:$A$62=A5)*('2 Eventi'!$D$3:$D$62&lt;=DATE(YEAR($B$2),MONTH($B$2),6))*('2 Eventi'!$E$3:$E$62&gt;=DATE(YEAR($B$2),MONTH($B$2),6))*('2 Eventi'!$G$3:$G$62="Approvata"),0)),"")),"")</f>
        <v/>
      </c>
      <c r="I5" s="8" t="str">
        <f>IFERROR(IF(OR(A5="",DAY(EOMONTH($B$2,0))&lt;7),"",IFERROR(INDEX('2 Eventi'!$C$3:$C$62,MATCH(1,('2 Eventi'!$A$3:$A$62=A5)*('2 Eventi'!$D$3:$D$62&lt;=DATE(YEAR($B$2),MONTH($B$2),7))*('2 Eventi'!$E$3:$E$62&gt;=DATE(YEAR($B$2),MONTH($B$2),7))*('2 Eventi'!$G$3:$G$62="Approvata"),0)),"")),"")</f>
        <v/>
      </c>
      <c r="J5" s="8" t="str">
        <f>IFERROR(IF(OR(A5="",DAY(EOMONTH($B$2,0))&lt;8),"",IFERROR(INDEX('2 Eventi'!$C$3:$C$62,MATCH(1,('2 Eventi'!$A$3:$A$62=A5)*('2 Eventi'!$D$3:$D$62&lt;=DATE(YEAR($B$2),MONTH($B$2),8))*('2 Eventi'!$E$3:$E$62&gt;=DATE(YEAR($B$2),MONTH($B$2),8))*('2 Eventi'!$G$3:$G$62="Approvata"),0)),"")),"")</f>
        <v/>
      </c>
      <c r="K5" s="8" t="str">
        <f>IFERROR(IF(OR(A5="",DAY(EOMONTH($B$2,0))&lt;9),"",IFERROR(INDEX('2 Eventi'!$C$3:$C$62,MATCH(1,('2 Eventi'!$A$3:$A$62=A5)*('2 Eventi'!$D$3:$D$62&lt;=DATE(YEAR($B$2),MONTH($B$2),9))*('2 Eventi'!$E$3:$E$62&gt;=DATE(YEAR($B$2),MONTH($B$2),9))*('2 Eventi'!$G$3:$G$62="Approvata"),0)),"")),"")</f>
        <v/>
      </c>
      <c r="L5" s="8" t="str">
        <f>IFERROR(IF(OR(A5="",DAY(EOMONTH($B$2,0))&lt;10),"",IFERROR(INDEX('2 Eventi'!$C$3:$C$62,MATCH(1,('2 Eventi'!$A$3:$A$62=A5)*('2 Eventi'!$D$3:$D$62&lt;=DATE(YEAR($B$2),MONTH($B$2),10))*('2 Eventi'!$E$3:$E$62&gt;=DATE(YEAR($B$2),MONTH($B$2),10))*('2 Eventi'!$G$3:$G$62="Approvata"),0)),"")),"")</f>
        <v/>
      </c>
      <c r="M5" s="8" t="str">
        <f>IFERROR(IF(OR(A5="",DAY(EOMONTH($B$2,0))&lt;11),"",IFERROR(INDEX('2 Eventi'!$C$3:$C$62,MATCH(1,('2 Eventi'!$A$3:$A$62=A5)*('2 Eventi'!$D$3:$D$62&lt;=DATE(YEAR($B$2),MONTH($B$2),11))*('2 Eventi'!$E$3:$E$62&gt;=DATE(YEAR($B$2),MONTH($B$2),11))*('2 Eventi'!$G$3:$G$62="Approvata"),0)),"")),"")</f>
        <v/>
      </c>
      <c r="N5" s="8" t="str">
        <f>IFERROR(IF(OR(A5="",DAY(EOMONTH($B$2,0))&lt;12),"",IFERROR(INDEX('2 Eventi'!$C$3:$C$62,MATCH(1,('2 Eventi'!$A$3:$A$62=A5)*('2 Eventi'!$D$3:$D$62&lt;=DATE(YEAR($B$2),MONTH($B$2),12))*('2 Eventi'!$E$3:$E$62&gt;=DATE(YEAR($B$2),MONTH($B$2),12))*('2 Eventi'!$G$3:$G$62="Approvata"),0)),"")),"")</f>
        <v/>
      </c>
      <c r="O5" s="8" t="str">
        <f>IFERROR(IF(OR(A5="",DAY(EOMONTH($B$2,0))&lt;13),"",IFERROR(INDEX('2 Eventi'!$C$3:$C$62,MATCH(1,('2 Eventi'!$A$3:$A$62=A5)*('2 Eventi'!$D$3:$D$62&lt;=DATE(YEAR($B$2),MONTH($B$2),13))*('2 Eventi'!$E$3:$E$62&gt;=DATE(YEAR($B$2),MONTH($B$2),13))*('2 Eventi'!$G$3:$G$62="Approvata"),0)),"")),"")</f>
        <v/>
      </c>
      <c r="P5" s="8" t="str">
        <f>IFERROR(IF(OR(A5="",DAY(EOMONTH($B$2,0))&lt;14),"",IFERROR(INDEX('2 Eventi'!$C$3:$C$62,MATCH(1,('2 Eventi'!$A$3:$A$62=A5)*('2 Eventi'!$D$3:$D$62&lt;=DATE(YEAR($B$2),MONTH($B$2),14))*('2 Eventi'!$E$3:$E$62&gt;=DATE(YEAR($B$2),MONTH($B$2),14))*('2 Eventi'!$G$3:$G$62="Approvata"),0)),"")),"")</f>
        <v/>
      </c>
      <c r="Q5" s="8" t="str">
        <f>IFERROR(IF(OR(A5="",DAY(EOMONTH($B$2,0))&lt;15),"",IFERROR(INDEX('2 Eventi'!$C$3:$C$62,MATCH(1,('2 Eventi'!$A$3:$A$62=A5)*('2 Eventi'!$D$3:$D$62&lt;=DATE(YEAR($B$2),MONTH($B$2),15))*('2 Eventi'!$E$3:$E$62&gt;=DATE(YEAR($B$2),MONTH($B$2),15))*('2 Eventi'!$G$3:$G$62="Approvata"),0)),"")),"")</f>
        <v/>
      </c>
      <c r="R5" s="8" t="str">
        <f>IFERROR(IF(OR(A5="",DAY(EOMONTH($B$2,0))&lt;16),"",IFERROR(INDEX('2 Eventi'!$C$3:$C$62,MATCH(1,('2 Eventi'!$A$3:$A$62=A5)*('2 Eventi'!$D$3:$D$62&lt;=DATE(YEAR($B$2),MONTH($B$2),16))*('2 Eventi'!$E$3:$E$62&gt;=DATE(YEAR($B$2),MONTH($B$2),16))*('2 Eventi'!$G$3:$G$62="Approvata"),0)),"")),"")</f>
        <v/>
      </c>
      <c r="S5" s="8" t="str">
        <f>IFERROR(IF(OR(A5="",DAY(EOMONTH($B$2,0))&lt;17),"",IFERROR(INDEX('2 Eventi'!$C$3:$C$62,MATCH(1,('2 Eventi'!$A$3:$A$62=A5)*('2 Eventi'!$D$3:$D$62&lt;=DATE(YEAR($B$2),MONTH($B$2),17))*('2 Eventi'!$E$3:$E$62&gt;=DATE(YEAR($B$2),MONTH($B$2),17))*('2 Eventi'!$G$3:$G$62="Approvata"),0)),"")),"")</f>
        <v/>
      </c>
      <c r="T5" s="8" t="str">
        <f>IFERROR(IF(OR(A5="",DAY(EOMONTH($B$2,0))&lt;18),"",IFERROR(INDEX('2 Eventi'!$C$3:$C$62,MATCH(1,('2 Eventi'!$A$3:$A$62=A5)*('2 Eventi'!$D$3:$D$62&lt;=DATE(YEAR($B$2),MONTH($B$2),18))*('2 Eventi'!$E$3:$E$62&gt;=DATE(YEAR($B$2),MONTH($B$2),18))*('2 Eventi'!$G$3:$G$62="Approvata"),0)),"")),"")</f>
        <v/>
      </c>
      <c r="U5" s="8" t="str">
        <f>IFERROR(IF(OR(A5="",DAY(EOMONTH($B$2,0))&lt;19),"",IFERROR(INDEX('2 Eventi'!$C$3:$C$62,MATCH(1,('2 Eventi'!$A$3:$A$62=A5)*('2 Eventi'!$D$3:$D$62&lt;=DATE(YEAR($B$2),MONTH($B$2),19))*('2 Eventi'!$E$3:$E$62&gt;=DATE(YEAR($B$2),MONTH($B$2),19))*('2 Eventi'!$G$3:$G$62="Approvata"),0)),"")),"")</f>
        <v/>
      </c>
      <c r="V5" s="8" t="str">
        <f>IFERROR(IF(OR(A5="",DAY(EOMONTH($B$2,0))&lt;20),"",IFERROR(INDEX('2 Eventi'!$C$3:$C$62,MATCH(1,('2 Eventi'!$A$3:$A$62=A5)*('2 Eventi'!$D$3:$D$62&lt;=DATE(YEAR($B$2),MONTH($B$2),20))*('2 Eventi'!$E$3:$E$62&gt;=DATE(YEAR($B$2),MONTH($B$2),20))*('2 Eventi'!$G$3:$G$62="Approvata"),0)),"")),"")</f>
        <v/>
      </c>
      <c r="W5" s="8" t="str">
        <f>IFERROR(IF(OR(A5="",DAY(EOMONTH($B$2,0))&lt;21),"",IFERROR(INDEX('2 Eventi'!$C$3:$C$62,MATCH(1,('2 Eventi'!$A$3:$A$62=A5)*('2 Eventi'!$D$3:$D$62&lt;=DATE(YEAR($B$2),MONTH($B$2),21))*('2 Eventi'!$E$3:$E$62&gt;=DATE(YEAR($B$2),MONTH($B$2),21))*('2 Eventi'!$G$3:$G$62="Approvata"),0)),"")),"")</f>
        <v/>
      </c>
      <c r="X5" s="8" t="str">
        <f>IFERROR(IF(OR(A5="",DAY(EOMONTH($B$2,0))&lt;22),"",IFERROR(INDEX('2 Eventi'!$C$3:$C$62,MATCH(1,('2 Eventi'!$A$3:$A$62=A5)*('2 Eventi'!$D$3:$D$62&lt;=DATE(YEAR($B$2),MONTH($B$2),22))*('2 Eventi'!$E$3:$E$62&gt;=DATE(YEAR($B$2),MONTH($B$2),22))*('2 Eventi'!$G$3:$G$62="Approvata"),0)),"")),"")</f>
        <v/>
      </c>
      <c r="Y5" s="8" t="str">
        <f>IFERROR(IF(OR(A5="",DAY(EOMONTH($B$2,0))&lt;23),"",IFERROR(INDEX('2 Eventi'!$C$3:$C$62,MATCH(1,('2 Eventi'!$A$3:$A$62=A5)*('2 Eventi'!$D$3:$D$62&lt;=DATE(YEAR($B$2),MONTH($B$2),23))*('2 Eventi'!$E$3:$E$62&gt;=DATE(YEAR($B$2),MONTH($B$2),23))*('2 Eventi'!$G$3:$G$62="Approvata"),0)),"")),"")</f>
        <v/>
      </c>
      <c r="Z5" s="8" t="str">
        <f>IFERROR(IF(OR(A5="",DAY(EOMONTH($B$2,0))&lt;24),"",IFERROR(INDEX('2 Eventi'!$C$3:$C$62,MATCH(1,('2 Eventi'!$A$3:$A$62=A5)*('2 Eventi'!$D$3:$D$62&lt;=DATE(YEAR($B$2),MONTH($B$2),24))*('2 Eventi'!$E$3:$E$62&gt;=DATE(YEAR($B$2),MONTH($B$2),24))*('2 Eventi'!$G$3:$G$62="Approvata"),0)),"")),"")</f>
        <v/>
      </c>
      <c r="AA5" s="8" t="str">
        <f>IFERROR(IF(OR(A5="",DAY(EOMONTH($B$2,0))&lt;25),"",IFERROR(INDEX('2 Eventi'!$C$3:$C$62,MATCH(1,('2 Eventi'!$A$3:$A$62=A5)*('2 Eventi'!$D$3:$D$62&lt;=DATE(YEAR($B$2),MONTH($B$2),25))*('2 Eventi'!$E$3:$E$62&gt;=DATE(YEAR($B$2),MONTH($B$2),25))*('2 Eventi'!$G$3:$G$62="Approvata"),0)),"")),"")</f>
        <v/>
      </c>
      <c r="AB5" s="8" t="str">
        <f>IFERROR(IF(OR(A5="",DAY(EOMONTH($B$2,0))&lt;26),"",IFERROR(INDEX('2 Eventi'!$C$3:$C$62,MATCH(1,('2 Eventi'!$A$3:$A$62=A5)*('2 Eventi'!$D$3:$D$62&lt;=DATE(YEAR($B$2),MONTH($B$2),26))*('2 Eventi'!$E$3:$E$62&gt;=DATE(YEAR($B$2),MONTH($B$2),26))*('2 Eventi'!$G$3:$G$62="Approvata"),0)),"")),"")</f>
        <v/>
      </c>
      <c r="AC5" s="8" t="str">
        <f>IFERROR(IF(OR(A5="",DAY(EOMONTH($B$2,0))&lt;27),"",IFERROR(INDEX('2 Eventi'!$C$3:$C$62,MATCH(1,('2 Eventi'!$A$3:$A$62=A5)*('2 Eventi'!$D$3:$D$62&lt;=DATE(YEAR($B$2),MONTH($B$2),27))*('2 Eventi'!$E$3:$E$62&gt;=DATE(YEAR($B$2),MONTH($B$2),27))*('2 Eventi'!$G$3:$G$62="Approvata"),0)),"")),"")</f>
        <v/>
      </c>
      <c r="AD5" s="8" t="str">
        <f>IFERROR(IF(OR(A5="",DAY(EOMONTH($B$2,0))&lt;28),"",IFERROR(INDEX('2 Eventi'!$C$3:$C$62,MATCH(1,('2 Eventi'!$A$3:$A$62=A5)*('2 Eventi'!$D$3:$D$62&lt;=DATE(YEAR($B$2),MONTH($B$2),28))*('2 Eventi'!$E$3:$E$62&gt;=DATE(YEAR($B$2),MONTH($B$2),28))*('2 Eventi'!$G$3:$G$62="Approvata"),0)),"")),"")</f>
        <v/>
      </c>
      <c r="AE5" s="8" t="str">
        <f>IFERROR(IF(OR(A5="",DAY(EOMONTH($B$2,0))&lt;29),"",IFERROR(INDEX('2 Eventi'!$C$3:$C$62,MATCH(1,('2 Eventi'!$A$3:$A$62=A5)*('2 Eventi'!$D$3:$D$62&lt;=DATE(YEAR($B$2),MONTH($B$2),29))*('2 Eventi'!$E$3:$E$62&gt;=DATE(YEAR($B$2),MONTH($B$2),29))*('2 Eventi'!$G$3:$G$62="Approvata"),0)),"")),"")</f>
        <v/>
      </c>
      <c r="AF5" s="8" t="str">
        <f>IFERROR(IF(OR(A5="",DAY(EOMONTH($B$2,0))&lt;30),"",IFERROR(INDEX('2 Eventi'!$C$3:$C$62,MATCH(1,('2 Eventi'!$A$3:$A$62=A5)*('2 Eventi'!$D$3:$D$62&lt;=DATE(YEAR($B$2),MONTH($B$2),30))*('2 Eventi'!$E$3:$E$62&gt;=DATE(YEAR($B$2),MONTH($B$2),30))*('2 Eventi'!$G$3:$G$62="Approvata"),0)),"")),"")</f>
        <v/>
      </c>
      <c r="AG5" s="8" t="str">
        <f>IFERROR(IF(OR(A5="",DAY(EOMONTH($B$2,0))&lt;31),"",IFERROR(INDEX('2 Eventi'!$C$3:$C$62,MATCH(1,('2 Eventi'!$A$3:$A$62=A5)*('2 Eventi'!$D$3:$D$62&lt;=DATE(YEAR($B$2),MONTH($B$2),31))*('2 Eventi'!$E$3:$E$62&gt;=DATE(YEAR($B$2),MONTH($B$2),31))*('2 Eventi'!$G$3:$G$62="Approvata"),0)),"")),"")</f>
        <v/>
      </c>
      <c r="AH5" s="9">
        <f t="shared" si="0"/>
        <v>31</v>
      </c>
    </row>
    <row r="6" spans="1:34" ht="20.100000000000001" customHeight="1" x14ac:dyDescent="0.25">
      <c r="A6" s="7" t="str">
        <f>'1 Dipendenti'!A5</f>
        <v>DIP-003</v>
      </c>
      <c r="B6" s="7" t="str">
        <f>'1 Dipendenti'!B5</f>
        <v>Andrea Verdi</v>
      </c>
      <c r="C6" s="8" t="str">
        <f>IFERROR(IF(OR(A6="",DAY(EOMONTH($B$2,0))&lt;1),"",IFERROR(INDEX('2 Eventi'!$C$3:$C$62,MATCH(1,('2 Eventi'!$A$3:$A$62=A6)*('2 Eventi'!$D$3:$D$62&lt;=DATE(YEAR($B$2),MONTH($B$2),1))*('2 Eventi'!$E$3:$E$62&gt;=DATE(YEAR($B$2),MONTH($B$2),1))*('2 Eventi'!$G$3:$G$62="Approvata"),0)),"")),"")</f>
        <v/>
      </c>
      <c r="D6" s="8" t="str">
        <f>IFERROR(IF(OR(A6="",DAY(EOMONTH($B$2,0))&lt;2),"",IFERROR(INDEX('2 Eventi'!$C$3:$C$62,MATCH(1,('2 Eventi'!$A$3:$A$62=A6)*('2 Eventi'!$D$3:$D$62&lt;=DATE(YEAR($B$2),MONTH($B$2),2))*('2 Eventi'!$E$3:$E$62&gt;=DATE(YEAR($B$2),MONTH($B$2),2))*('2 Eventi'!$G$3:$G$62="Approvata"),0)),"")),"")</f>
        <v/>
      </c>
      <c r="E6" s="8" t="str">
        <f>IFERROR(IF(OR(A6="",DAY(EOMONTH($B$2,0))&lt;3),"",IFERROR(INDEX('2 Eventi'!$C$3:$C$62,MATCH(1,('2 Eventi'!$A$3:$A$62=A6)*('2 Eventi'!$D$3:$D$62&lt;=DATE(YEAR($B$2),MONTH($B$2),3))*('2 Eventi'!$E$3:$E$62&gt;=DATE(YEAR($B$2),MONTH($B$2),3))*('2 Eventi'!$G$3:$G$62="Approvata"),0)),"")),"")</f>
        <v/>
      </c>
      <c r="F6" s="8" t="str">
        <f>IFERROR(IF(OR(A6="",DAY(EOMONTH($B$2,0))&lt;4),"",IFERROR(INDEX('2 Eventi'!$C$3:$C$62,MATCH(1,('2 Eventi'!$A$3:$A$62=A6)*('2 Eventi'!$D$3:$D$62&lt;=DATE(YEAR($B$2),MONTH($B$2),4))*('2 Eventi'!$E$3:$E$62&gt;=DATE(YEAR($B$2),MONTH($B$2),4))*('2 Eventi'!$G$3:$G$62="Approvata"),0)),"")),"")</f>
        <v/>
      </c>
      <c r="G6" s="8" t="str">
        <f>IFERROR(IF(OR(A6="",DAY(EOMONTH($B$2,0))&lt;5),"",IFERROR(INDEX('2 Eventi'!$C$3:$C$62,MATCH(1,('2 Eventi'!$A$3:$A$62=A6)*('2 Eventi'!$D$3:$D$62&lt;=DATE(YEAR($B$2),MONTH($B$2),5))*('2 Eventi'!$E$3:$E$62&gt;=DATE(YEAR($B$2),MONTH($B$2),5))*('2 Eventi'!$G$3:$G$62="Approvata"),0)),"")),"")</f>
        <v/>
      </c>
      <c r="H6" s="8" t="str">
        <f>IFERROR(IF(OR(A6="",DAY(EOMONTH($B$2,0))&lt;6),"",IFERROR(INDEX('2 Eventi'!$C$3:$C$62,MATCH(1,('2 Eventi'!$A$3:$A$62=A6)*('2 Eventi'!$D$3:$D$62&lt;=DATE(YEAR($B$2),MONTH($B$2),6))*('2 Eventi'!$E$3:$E$62&gt;=DATE(YEAR($B$2),MONTH($B$2),6))*('2 Eventi'!$G$3:$G$62="Approvata"),0)),"")),"")</f>
        <v/>
      </c>
      <c r="I6" s="8" t="str">
        <f>IFERROR(IF(OR(A6="",DAY(EOMONTH($B$2,0))&lt;7),"",IFERROR(INDEX('2 Eventi'!$C$3:$C$62,MATCH(1,('2 Eventi'!$A$3:$A$62=A6)*('2 Eventi'!$D$3:$D$62&lt;=DATE(YEAR($B$2),MONTH($B$2),7))*('2 Eventi'!$E$3:$E$62&gt;=DATE(YEAR($B$2),MONTH($B$2),7))*('2 Eventi'!$G$3:$G$62="Approvata"),0)),"")),"")</f>
        <v/>
      </c>
      <c r="J6" s="8" t="str">
        <f>IFERROR(IF(OR(A6="",DAY(EOMONTH($B$2,0))&lt;8),"",IFERROR(INDEX('2 Eventi'!$C$3:$C$62,MATCH(1,('2 Eventi'!$A$3:$A$62=A6)*('2 Eventi'!$D$3:$D$62&lt;=DATE(YEAR($B$2),MONTH($B$2),8))*('2 Eventi'!$E$3:$E$62&gt;=DATE(YEAR($B$2),MONTH($B$2),8))*('2 Eventi'!$G$3:$G$62="Approvata"),0)),"")),"")</f>
        <v/>
      </c>
      <c r="K6" s="8" t="str">
        <f>IFERROR(IF(OR(A6="",DAY(EOMONTH($B$2,0))&lt;9),"",IFERROR(INDEX('2 Eventi'!$C$3:$C$62,MATCH(1,('2 Eventi'!$A$3:$A$62=A6)*('2 Eventi'!$D$3:$D$62&lt;=DATE(YEAR($B$2),MONTH($B$2),9))*('2 Eventi'!$E$3:$E$62&gt;=DATE(YEAR($B$2),MONTH($B$2),9))*('2 Eventi'!$G$3:$G$62="Approvata"),0)),"")),"")</f>
        <v/>
      </c>
      <c r="L6" s="8" t="str">
        <f>IFERROR(IF(OR(A6="",DAY(EOMONTH($B$2,0))&lt;10),"",IFERROR(INDEX('2 Eventi'!$C$3:$C$62,MATCH(1,('2 Eventi'!$A$3:$A$62=A6)*('2 Eventi'!$D$3:$D$62&lt;=DATE(YEAR($B$2),MONTH($B$2),10))*('2 Eventi'!$E$3:$E$62&gt;=DATE(YEAR($B$2),MONTH($B$2),10))*('2 Eventi'!$G$3:$G$62="Approvata"),0)),"")),"")</f>
        <v/>
      </c>
      <c r="M6" s="8" t="str">
        <f>IFERROR(IF(OR(A6="",DAY(EOMONTH($B$2,0))&lt;11),"",IFERROR(INDEX('2 Eventi'!$C$3:$C$62,MATCH(1,('2 Eventi'!$A$3:$A$62=A6)*('2 Eventi'!$D$3:$D$62&lt;=DATE(YEAR($B$2),MONTH($B$2),11))*('2 Eventi'!$E$3:$E$62&gt;=DATE(YEAR($B$2),MONTH($B$2),11))*('2 Eventi'!$G$3:$G$62="Approvata"),0)),"")),"")</f>
        <v/>
      </c>
      <c r="N6" s="8" t="str">
        <f>IFERROR(IF(OR(A6="",DAY(EOMONTH($B$2,0))&lt;12),"",IFERROR(INDEX('2 Eventi'!$C$3:$C$62,MATCH(1,('2 Eventi'!$A$3:$A$62=A6)*('2 Eventi'!$D$3:$D$62&lt;=DATE(YEAR($B$2),MONTH($B$2),12))*('2 Eventi'!$E$3:$E$62&gt;=DATE(YEAR($B$2),MONTH($B$2),12))*('2 Eventi'!$G$3:$G$62="Approvata"),0)),"")),"")</f>
        <v/>
      </c>
      <c r="O6" s="8" t="str">
        <f>IFERROR(IF(OR(A6="",DAY(EOMONTH($B$2,0))&lt;13),"",IFERROR(INDEX('2 Eventi'!$C$3:$C$62,MATCH(1,('2 Eventi'!$A$3:$A$62=A6)*('2 Eventi'!$D$3:$D$62&lt;=DATE(YEAR($B$2),MONTH($B$2),13))*('2 Eventi'!$E$3:$E$62&gt;=DATE(YEAR($B$2),MONTH($B$2),13))*('2 Eventi'!$G$3:$G$62="Approvata"),0)),"")),"")</f>
        <v/>
      </c>
      <c r="P6" s="8" t="str">
        <f>IFERROR(IF(OR(A6="",DAY(EOMONTH($B$2,0))&lt;14),"",IFERROR(INDEX('2 Eventi'!$C$3:$C$62,MATCH(1,('2 Eventi'!$A$3:$A$62=A6)*('2 Eventi'!$D$3:$D$62&lt;=DATE(YEAR($B$2),MONTH($B$2),14))*('2 Eventi'!$E$3:$E$62&gt;=DATE(YEAR($B$2),MONTH($B$2),14))*('2 Eventi'!$G$3:$G$62="Approvata"),0)),"")),"")</f>
        <v/>
      </c>
      <c r="Q6" s="8" t="str">
        <f>IFERROR(IF(OR(A6="",DAY(EOMONTH($B$2,0))&lt;15),"",IFERROR(INDEX('2 Eventi'!$C$3:$C$62,MATCH(1,('2 Eventi'!$A$3:$A$62=A6)*('2 Eventi'!$D$3:$D$62&lt;=DATE(YEAR($B$2),MONTH($B$2),15))*('2 Eventi'!$E$3:$E$62&gt;=DATE(YEAR($B$2),MONTH($B$2),15))*('2 Eventi'!$G$3:$G$62="Approvata"),0)),"")),"")</f>
        <v/>
      </c>
      <c r="R6" s="8" t="str">
        <f>IFERROR(IF(OR(A6="",DAY(EOMONTH($B$2,0))&lt;16),"",IFERROR(INDEX('2 Eventi'!$C$3:$C$62,MATCH(1,('2 Eventi'!$A$3:$A$62=A6)*('2 Eventi'!$D$3:$D$62&lt;=DATE(YEAR($B$2),MONTH($B$2),16))*('2 Eventi'!$E$3:$E$62&gt;=DATE(YEAR($B$2),MONTH($B$2),16))*('2 Eventi'!$G$3:$G$62="Approvata"),0)),"")),"")</f>
        <v/>
      </c>
      <c r="S6" s="8" t="str">
        <f>IFERROR(IF(OR(A6="",DAY(EOMONTH($B$2,0))&lt;17),"",IFERROR(INDEX('2 Eventi'!$C$3:$C$62,MATCH(1,('2 Eventi'!$A$3:$A$62=A6)*('2 Eventi'!$D$3:$D$62&lt;=DATE(YEAR($B$2),MONTH($B$2),17))*('2 Eventi'!$E$3:$E$62&gt;=DATE(YEAR($B$2),MONTH($B$2),17))*('2 Eventi'!$G$3:$G$62="Approvata"),0)),"")),"")</f>
        <v/>
      </c>
      <c r="T6" s="8" t="str">
        <f>IFERROR(IF(OR(A6="",DAY(EOMONTH($B$2,0))&lt;18),"",IFERROR(INDEX('2 Eventi'!$C$3:$C$62,MATCH(1,('2 Eventi'!$A$3:$A$62=A6)*('2 Eventi'!$D$3:$D$62&lt;=DATE(YEAR($B$2),MONTH($B$2),18))*('2 Eventi'!$E$3:$E$62&gt;=DATE(YEAR($B$2),MONTH($B$2),18))*('2 Eventi'!$G$3:$G$62="Approvata"),0)),"")),"")</f>
        <v/>
      </c>
      <c r="U6" s="8" t="str">
        <f>IFERROR(IF(OR(A6="",DAY(EOMONTH($B$2,0))&lt;19),"",IFERROR(INDEX('2 Eventi'!$C$3:$C$62,MATCH(1,('2 Eventi'!$A$3:$A$62=A6)*('2 Eventi'!$D$3:$D$62&lt;=DATE(YEAR($B$2),MONTH($B$2),19))*('2 Eventi'!$E$3:$E$62&gt;=DATE(YEAR($B$2),MONTH($B$2),19))*('2 Eventi'!$G$3:$G$62="Approvata"),0)),"")),"")</f>
        <v/>
      </c>
      <c r="V6" s="8" t="str">
        <f>IFERROR(IF(OR(A6="",DAY(EOMONTH($B$2,0))&lt;20),"",IFERROR(INDEX('2 Eventi'!$C$3:$C$62,MATCH(1,('2 Eventi'!$A$3:$A$62=A6)*('2 Eventi'!$D$3:$D$62&lt;=DATE(YEAR($B$2),MONTH($B$2),20))*('2 Eventi'!$E$3:$E$62&gt;=DATE(YEAR($B$2),MONTH($B$2),20))*('2 Eventi'!$G$3:$G$62="Approvata"),0)),"")),"")</f>
        <v/>
      </c>
      <c r="W6" s="8" t="str">
        <f>IFERROR(IF(OR(A6="",DAY(EOMONTH($B$2,0))&lt;21),"",IFERROR(INDEX('2 Eventi'!$C$3:$C$62,MATCH(1,('2 Eventi'!$A$3:$A$62=A6)*('2 Eventi'!$D$3:$D$62&lt;=DATE(YEAR($B$2),MONTH($B$2),21))*('2 Eventi'!$E$3:$E$62&gt;=DATE(YEAR($B$2),MONTH($B$2),21))*('2 Eventi'!$G$3:$G$62="Approvata"),0)),"")),"")</f>
        <v/>
      </c>
      <c r="X6" s="8" t="str">
        <f>IFERROR(IF(OR(A6="",DAY(EOMONTH($B$2,0))&lt;22),"",IFERROR(INDEX('2 Eventi'!$C$3:$C$62,MATCH(1,('2 Eventi'!$A$3:$A$62=A6)*('2 Eventi'!$D$3:$D$62&lt;=DATE(YEAR($B$2),MONTH($B$2),22))*('2 Eventi'!$E$3:$E$62&gt;=DATE(YEAR($B$2),MONTH($B$2),22))*('2 Eventi'!$G$3:$G$62="Approvata"),0)),"")),"")</f>
        <v/>
      </c>
      <c r="Y6" s="8" t="str">
        <f>IFERROR(IF(OR(A6="",DAY(EOMONTH($B$2,0))&lt;23),"",IFERROR(INDEX('2 Eventi'!$C$3:$C$62,MATCH(1,('2 Eventi'!$A$3:$A$62=A6)*('2 Eventi'!$D$3:$D$62&lt;=DATE(YEAR($B$2),MONTH($B$2),23))*('2 Eventi'!$E$3:$E$62&gt;=DATE(YEAR($B$2),MONTH($B$2),23))*('2 Eventi'!$G$3:$G$62="Approvata"),0)),"")),"")</f>
        <v/>
      </c>
      <c r="Z6" s="8" t="str">
        <f>IFERROR(IF(OR(A6="",DAY(EOMONTH($B$2,0))&lt;24),"",IFERROR(INDEX('2 Eventi'!$C$3:$C$62,MATCH(1,('2 Eventi'!$A$3:$A$62=A6)*('2 Eventi'!$D$3:$D$62&lt;=DATE(YEAR($B$2),MONTH($B$2),24))*('2 Eventi'!$E$3:$E$62&gt;=DATE(YEAR($B$2),MONTH($B$2),24))*('2 Eventi'!$G$3:$G$62="Approvata"),0)),"")),"")</f>
        <v/>
      </c>
      <c r="AA6" s="8" t="str">
        <f>IFERROR(IF(OR(A6="",DAY(EOMONTH($B$2,0))&lt;25),"",IFERROR(INDEX('2 Eventi'!$C$3:$C$62,MATCH(1,('2 Eventi'!$A$3:$A$62=A6)*('2 Eventi'!$D$3:$D$62&lt;=DATE(YEAR($B$2),MONTH($B$2),25))*('2 Eventi'!$E$3:$E$62&gt;=DATE(YEAR($B$2),MONTH($B$2),25))*('2 Eventi'!$G$3:$G$62="Approvata"),0)),"")),"")</f>
        <v/>
      </c>
      <c r="AB6" s="8" t="str">
        <f>IFERROR(IF(OR(A6="",DAY(EOMONTH($B$2,0))&lt;26),"",IFERROR(INDEX('2 Eventi'!$C$3:$C$62,MATCH(1,('2 Eventi'!$A$3:$A$62=A6)*('2 Eventi'!$D$3:$D$62&lt;=DATE(YEAR($B$2),MONTH($B$2),26))*('2 Eventi'!$E$3:$E$62&gt;=DATE(YEAR($B$2),MONTH($B$2),26))*('2 Eventi'!$G$3:$G$62="Approvata"),0)),"")),"")</f>
        <v/>
      </c>
      <c r="AC6" s="8" t="str">
        <f>IFERROR(IF(OR(A6="",DAY(EOMONTH($B$2,0))&lt;27),"",IFERROR(INDEX('2 Eventi'!$C$3:$C$62,MATCH(1,('2 Eventi'!$A$3:$A$62=A6)*('2 Eventi'!$D$3:$D$62&lt;=DATE(YEAR($B$2),MONTH($B$2),27))*('2 Eventi'!$E$3:$E$62&gt;=DATE(YEAR($B$2),MONTH($B$2),27))*('2 Eventi'!$G$3:$G$62="Approvata"),0)),"")),"")</f>
        <v/>
      </c>
      <c r="AD6" s="8" t="str">
        <f>IFERROR(IF(OR(A6="",DAY(EOMONTH($B$2,0))&lt;28),"",IFERROR(INDEX('2 Eventi'!$C$3:$C$62,MATCH(1,('2 Eventi'!$A$3:$A$62=A6)*('2 Eventi'!$D$3:$D$62&lt;=DATE(YEAR($B$2),MONTH($B$2),28))*('2 Eventi'!$E$3:$E$62&gt;=DATE(YEAR($B$2),MONTH($B$2),28))*('2 Eventi'!$G$3:$G$62="Approvata"),0)),"")),"")</f>
        <v/>
      </c>
      <c r="AE6" s="8" t="str">
        <f>IFERROR(IF(OR(A6="",DAY(EOMONTH($B$2,0))&lt;29),"",IFERROR(INDEX('2 Eventi'!$C$3:$C$62,MATCH(1,('2 Eventi'!$A$3:$A$62=A6)*('2 Eventi'!$D$3:$D$62&lt;=DATE(YEAR($B$2),MONTH($B$2),29))*('2 Eventi'!$E$3:$E$62&gt;=DATE(YEAR($B$2),MONTH($B$2),29))*('2 Eventi'!$G$3:$G$62="Approvata"),0)),"")),"")</f>
        <v/>
      </c>
      <c r="AF6" s="8" t="str">
        <f>IFERROR(IF(OR(A6="",DAY(EOMONTH($B$2,0))&lt;30),"",IFERROR(INDEX('2 Eventi'!$C$3:$C$62,MATCH(1,('2 Eventi'!$A$3:$A$62=A6)*('2 Eventi'!$D$3:$D$62&lt;=DATE(YEAR($B$2),MONTH($B$2),30))*('2 Eventi'!$E$3:$E$62&gt;=DATE(YEAR($B$2),MONTH($B$2),30))*('2 Eventi'!$G$3:$G$62="Approvata"),0)),"")),"")</f>
        <v/>
      </c>
      <c r="AG6" s="8" t="str">
        <f>IFERROR(IF(OR(A6="",DAY(EOMONTH($B$2,0))&lt;31),"",IFERROR(INDEX('2 Eventi'!$C$3:$C$62,MATCH(1,('2 Eventi'!$A$3:$A$62=A6)*('2 Eventi'!$D$3:$D$62&lt;=DATE(YEAR($B$2),MONTH($B$2),31))*('2 Eventi'!$E$3:$E$62&gt;=DATE(YEAR($B$2),MONTH($B$2),31))*('2 Eventi'!$G$3:$G$62="Approvata"),0)),"")),"")</f>
        <v/>
      </c>
      <c r="AH6" s="9">
        <f t="shared" si="0"/>
        <v>31</v>
      </c>
    </row>
    <row r="7" spans="1:34" ht="20.100000000000001" customHeight="1" x14ac:dyDescent="0.25">
      <c r="A7" s="7" t="str">
        <f>'1 Dipendenti'!A6</f>
        <v>DIP-004</v>
      </c>
      <c r="B7" s="7" t="str">
        <f>'1 Dipendenti'!B6</f>
        <v>Giulia Neri</v>
      </c>
      <c r="C7" s="8" t="str">
        <f>IFERROR(IF(OR(A7="",DAY(EOMONTH($B$2,0))&lt;1),"",IFERROR(INDEX('2 Eventi'!$C$3:$C$62,MATCH(1,('2 Eventi'!$A$3:$A$62=A7)*('2 Eventi'!$D$3:$D$62&lt;=DATE(YEAR($B$2),MONTH($B$2),1))*('2 Eventi'!$E$3:$E$62&gt;=DATE(YEAR($B$2),MONTH($B$2),1))*('2 Eventi'!$G$3:$G$62="Approvata"),0)),"")),"")</f>
        <v/>
      </c>
      <c r="D7" s="8" t="str">
        <f>IFERROR(IF(OR(A7="",DAY(EOMONTH($B$2,0))&lt;2),"",IFERROR(INDEX('2 Eventi'!$C$3:$C$62,MATCH(1,('2 Eventi'!$A$3:$A$62=A7)*('2 Eventi'!$D$3:$D$62&lt;=DATE(YEAR($B$2),MONTH($B$2),2))*('2 Eventi'!$E$3:$E$62&gt;=DATE(YEAR($B$2),MONTH($B$2),2))*('2 Eventi'!$G$3:$G$62="Approvata"),0)),"")),"")</f>
        <v/>
      </c>
      <c r="E7" s="8" t="str">
        <f>IFERROR(IF(OR(A7="",DAY(EOMONTH($B$2,0))&lt;3),"",IFERROR(INDEX('2 Eventi'!$C$3:$C$62,MATCH(1,('2 Eventi'!$A$3:$A$62=A7)*('2 Eventi'!$D$3:$D$62&lt;=DATE(YEAR($B$2),MONTH($B$2),3))*('2 Eventi'!$E$3:$E$62&gt;=DATE(YEAR($B$2),MONTH($B$2),3))*('2 Eventi'!$G$3:$G$62="Approvata"),0)),"")),"")</f>
        <v/>
      </c>
      <c r="F7" s="8" t="str">
        <f>IFERROR(IF(OR(A7="",DAY(EOMONTH($B$2,0))&lt;4),"",IFERROR(INDEX('2 Eventi'!$C$3:$C$62,MATCH(1,('2 Eventi'!$A$3:$A$62=A7)*('2 Eventi'!$D$3:$D$62&lt;=DATE(YEAR($B$2),MONTH($B$2),4))*('2 Eventi'!$E$3:$E$62&gt;=DATE(YEAR($B$2),MONTH($B$2),4))*('2 Eventi'!$G$3:$G$62="Approvata"),0)),"")),"")</f>
        <v/>
      </c>
      <c r="G7" s="8" t="str">
        <f>IFERROR(IF(OR(A7="",DAY(EOMONTH($B$2,0))&lt;5),"",IFERROR(INDEX('2 Eventi'!$C$3:$C$62,MATCH(1,('2 Eventi'!$A$3:$A$62=A7)*('2 Eventi'!$D$3:$D$62&lt;=DATE(YEAR($B$2),MONTH($B$2),5))*('2 Eventi'!$E$3:$E$62&gt;=DATE(YEAR($B$2),MONTH($B$2),5))*('2 Eventi'!$G$3:$G$62="Approvata"),0)),"")),"")</f>
        <v/>
      </c>
      <c r="H7" s="8" t="str">
        <f>IFERROR(IF(OR(A7="",DAY(EOMONTH($B$2,0))&lt;6),"",IFERROR(INDEX('2 Eventi'!$C$3:$C$62,MATCH(1,('2 Eventi'!$A$3:$A$62=A7)*('2 Eventi'!$D$3:$D$62&lt;=DATE(YEAR($B$2),MONTH($B$2),6))*('2 Eventi'!$E$3:$E$62&gt;=DATE(YEAR($B$2),MONTH($B$2),6))*('2 Eventi'!$G$3:$G$62="Approvata"),0)),"")),"")</f>
        <v/>
      </c>
      <c r="I7" s="8" t="str">
        <f>IFERROR(IF(OR(A7="",DAY(EOMONTH($B$2,0))&lt;7),"",IFERROR(INDEX('2 Eventi'!$C$3:$C$62,MATCH(1,('2 Eventi'!$A$3:$A$62=A7)*('2 Eventi'!$D$3:$D$62&lt;=DATE(YEAR($B$2),MONTH($B$2),7))*('2 Eventi'!$E$3:$E$62&gt;=DATE(YEAR($B$2),MONTH($B$2),7))*('2 Eventi'!$G$3:$G$62="Approvata"),0)),"")),"")</f>
        <v/>
      </c>
      <c r="J7" s="8" t="str">
        <f>IFERROR(IF(OR(A7="",DAY(EOMONTH($B$2,0))&lt;8),"",IFERROR(INDEX('2 Eventi'!$C$3:$C$62,MATCH(1,('2 Eventi'!$A$3:$A$62=A7)*('2 Eventi'!$D$3:$D$62&lt;=DATE(YEAR($B$2),MONTH($B$2),8))*('2 Eventi'!$E$3:$E$62&gt;=DATE(YEAR($B$2),MONTH($B$2),8))*('2 Eventi'!$G$3:$G$62="Approvata"),0)),"")),"")</f>
        <v/>
      </c>
      <c r="K7" s="8" t="str">
        <f>IFERROR(IF(OR(A7="",DAY(EOMONTH($B$2,0))&lt;9),"",IFERROR(INDEX('2 Eventi'!$C$3:$C$62,MATCH(1,('2 Eventi'!$A$3:$A$62=A7)*('2 Eventi'!$D$3:$D$62&lt;=DATE(YEAR($B$2),MONTH($B$2),9))*('2 Eventi'!$E$3:$E$62&gt;=DATE(YEAR($B$2),MONTH($B$2),9))*('2 Eventi'!$G$3:$G$62="Approvata"),0)),"")),"")</f>
        <v/>
      </c>
      <c r="L7" s="8" t="str">
        <f>IFERROR(IF(OR(A7="",DAY(EOMONTH($B$2,0))&lt;10),"",IFERROR(INDEX('2 Eventi'!$C$3:$C$62,MATCH(1,('2 Eventi'!$A$3:$A$62=A7)*('2 Eventi'!$D$3:$D$62&lt;=DATE(YEAR($B$2),MONTH($B$2),10))*('2 Eventi'!$E$3:$E$62&gt;=DATE(YEAR($B$2),MONTH($B$2),10))*('2 Eventi'!$G$3:$G$62="Approvata"),0)),"")),"")</f>
        <v/>
      </c>
      <c r="M7" s="8" t="str">
        <f>IFERROR(IF(OR(A7="",DAY(EOMONTH($B$2,0))&lt;11),"",IFERROR(INDEX('2 Eventi'!$C$3:$C$62,MATCH(1,('2 Eventi'!$A$3:$A$62=A7)*('2 Eventi'!$D$3:$D$62&lt;=DATE(YEAR($B$2),MONTH($B$2),11))*('2 Eventi'!$E$3:$E$62&gt;=DATE(YEAR($B$2),MONTH($B$2),11))*('2 Eventi'!$G$3:$G$62="Approvata"),0)),"")),"")</f>
        <v/>
      </c>
      <c r="N7" s="8" t="str">
        <f>IFERROR(IF(OR(A7="",DAY(EOMONTH($B$2,0))&lt;12),"",IFERROR(INDEX('2 Eventi'!$C$3:$C$62,MATCH(1,('2 Eventi'!$A$3:$A$62=A7)*('2 Eventi'!$D$3:$D$62&lt;=DATE(YEAR($B$2),MONTH($B$2),12))*('2 Eventi'!$E$3:$E$62&gt;=DATE(YEAR($B$2),MONTH($B$2),12))*('2 Eventi'!$G$3:$G$62="Approvata"),0)),"")),"")</f>
        <v/>
      </c>
      <c r="O7" s="8" t="str">
        <f>IFERROR(IF(OR(A7="",DAY(EOMONTH($B$2,0))&lt;13),"",IFERROR(INDEX('2 Eventi'!$C$3:$C$62,MATCH(1,('2 Eventi'!$A$3:$A$62=A7)*('2 Eventi'!$D$3:$D$62&lt;=DATE(YEAR($B$2),MONTH($B$2),13))*('2 Eventi'!$E$3:$E$62&gt;=DATE(YEAR($B$2),MONTH($B$2),13))*('2 Eventi'!$G$3:$G$62="Approvata"),0)),"")),"")</f>
        <v/>
      </c>
      <c r="P7" s="8" t="str">
        <f>IFERROR(IF(OR(A7="",DAY(EOMONTH($B$2,0))&lt;14),"",IFERROR(INDEX('2 Eventi'!$C$3:$C$62,MATCH(1,('2 Eventi'!$A$3:$A$62=A7)*('2 Eventi'!$D$3:$D$62&lt;=DATE(YEAR($B$2),MONTH($B$2),14))*('2 Eventi'!$E$3:$E$62&gt;=DATE(YEAR($B$2),MONTH($B$2),14))*('2 Eventi'!$G$3:$G$62="Approvata"),0)),"")),"")</f>
        <v/>
      </c>
      <c r="Q7" s="8" t="str">
        <f>IFERROR(IF(OR(A7="",DAY(EOMONTH($B$2,0))&lt;15),"",IFERROR(INDEX('2 Eventi'!$C$3:$C$62,MATCH(1,('2 Eventi'!$A$3:$A$62=A7)*('2 Eventi'!$D$3:$D$62&lt;=DATE(YEAR($B$2),MONTH($B$2),15))*('2 Eventi'!$E$3:$E$62&gt;=DATE(YEAR($B$2),MONTH($B$2),15))*('2 Eventi'!$G$3:$G$62="Approvata"),0)),"")),"")</f>
        <v/>
      </c>
      <c r="R7" s="8" t="str">
        <f>IFERROR(IF(OR(A7="",DAY(EOMONTH($B$2,0))&lt;16),"",IFERROR(INDEX('2 Eventi'!$C$3:$C$62,MATCH(1,('2 Eventi'!$A$3:$A$62=A7)*('2 Eventi'!$D$3:$D$62&lt;=DATE(YEAR($B$2),MONTH($B$2),16))*('2 Eventi'!$E$3:$E$62&gt;=DATE(YEAR($B$2),MONTH($B$2),16))*('2 Eventi'!$G$3:$G$62="Approvata"),0)),"")),"")</f>
        <v/>
      </c>
      <c r="S7" s="8" t="str">
        <f>IFERROR(IF(OR(A7="",DAY(EOMONTH($B$2,0))&lt;17),"",IFERROR(INDEX('2 Eventi'!$C$3:$C$62,MATCH(1,('2 Eventi'!$A$3:$A$62=A7)*('2 Eventi'!$D$3:$D$62&lt;=DATE(YEAR($B$2),MONTH($B$2),17))*('2 Eventi'!$E$3:$E$62&gt;=DATE(YEAR($B$2),MONTH($B$2),17))*('2 Eventi'!$G$3:$G$62="Approvata"),0)),"")),"")</f>
        <v/>
      </c>
      <c r="T7" s="8" t="str">
        <f>IFERROR(IF(OR(A7="",DAY(EOMONTH($B$2,0))&lt;18),"",IFERROR(INDEX('2 Eventi'!$C$3:$C$62,MATCH(1,('2 Eventi'!$A$3:$A$62=A7)*('2 Eventi'!$D$3:$D$62&lt;=DATE(YEAR($B$2),MONTH($B$2),18))*('2 Eventi'!$E$3:$E$62&gt;=DATE(YEAR($B$2),MONTH($B$2),18))*('2 Eventi'!$G$3:$G$62="Approvata"),0)),"")),"")</f>
        <v/>
      </c>
      <c r="U7" s="8" t="str">
        <f>IFERROR(IF(OR(A7="",DAY(EOMONTH($B$2,0))&lt;19),"",IFERROR(INDEX('2 Eventi'!$C$3:$C$62,MATCH(1,('2 Eventi'!$A$3:$A$62=A7)*('2 Eventi'!$D$3:$D$62&lt;=DATE(YEAR($B$2),MONTH($B$2),19))*('2 Eventi'!$E$3:$E$62&gt;=DATE(YEAR($B$2),MONTH($B$2),19))*('2 Eventi'!$G$3:$G$62="Approvata"),0)),"")),"")</f>
        <v/>
      </c>
      <c r="V7" s="8" t="str">
        <f>IFERROR(IF(OR(A7="",DAY(EOMONTH($B$2,0))&lt;20),"",IFERROR(INDEX('2 Eventi'!$C$3:$C$62,MATCH(1,('2 Eventi'!$A$3:$A$62=A7)*('2 Eventi'!$D$3:$D$62&lt;=DATE(YEAR($B$2),MONTH($B$2),20))*('2 Eventi'!$E$3:$E$62&gt;=DATE(YEAR($B$2),MONTH($B$2),20))*('2 Eventi'!$G$3:$G$62="Approvata"),0)),"")),"")</f>
        <v/>
      </c>
      <c r="W7" s="8" t="str">
        <f>IFERROR(IF(OR(A7="",DAY(EOMONTH($B$2,0))&lt;21),"",IFERROR(INDEX('2 Eventi'!$C$3:$C$62,MATCH(1,('2 Eventi'!$A$3:$A$62=A7)*('2 Eventi'!$D$3:$D$62&lt;=DATE(YEAR($B$2),MONTH($B$2),21))*('2 Eventi'!$E$3:$E$62&gt;=DATE(YEAR($B$2),MONTH($B$2),21))*('2 Eventi'!$G$3:$G$62="Approvata"),0)),"")),"")</f>
        <v/>
      </c>
      <c r="X7" s="8" t="str">
        <f>IFERROR(IF(OR(A7="",DAY(EOMONTH($B$2,0))&lt;22),"",IFERROR(INDEX('2 Eventi'!$C$3:$C$62,MATCH(1,('2 Eventi'!$A$3:$A$62=A7)*('2 Eventi'!$D$3:$D$62&lt;=DATE(YEAR($B$2),MONTH($B$2),22))*('2 Eventi'!$E$3:$E$62&gt;=DATE(YEAR($B$2),MONTH($B$2),22))*('2 Eventi'!$G$3:$G$62="Approvata"),0)),"")),"")</f>
        <v/>
      </c>
      <c r="Y7" s="8" t="str">
        <f>IFERROR(IF(OR(A7="",DAY(EOMONTH($B$2,0))&lt;23),"",IFERROR(INDEX('2 Eventi'!$C$3:$C$62,MATCH(1,('2 Eventi'!$A$3:$A$62=A7)*('2 Eventi'!$D$3:$D$62&lt;=DATE(YEAR($B$2),MONTH($B$2),23))*('2 Eventi'!$E$3:$E$62&gt;=DATE(YEAR($B$2),MONTH($B$2),23))*('2 Eventi'!$G$3:$G$62="Approvata"),0)),"")),"")</f>
        <v/>
      </c>
      <c r="Z7" s="8" t="str">
        <f>IFERROR(IF(OR(A7="",DAY(EOMONTH($B$2,0))&lt;24),"",IFERROR(INDEX('2 Eventi'!$C$3:$C$62,MATCH(1,('2 Eventi'!$A$3:$A$62=A7)*('2 Eventi'!$D$3:$D$62&lt;=DATE(YEAR($B$2),MONTH($B$2),24))*('2 Eventi'!$E$3:$E$62&gt;=DATE(YEAR($B$2),MONTH($B$2),24))*('2 Eventi'!$G$3:$G$62="Approvata"),0)),"")),"")</f>
        <v/>
      </c>
      <c r="AA7" s="8" t="str">
        <f>IFERROR(IF(OR(A7="",DAY(EOMONTH($B$2,0))&lt;25),"",IFERROR(INDEX('2 Eventi'!$C$3:$C$62,MATCH(1,('2 Eventi'!$A$3:$A$62=A7)*('2 Eventi'!$D$3:$D$62&lt;=DATE(YEAR($B$2),MONTH($B$2),25))*('2 Eventi'!$E$3:$E$62&gt;=DATE(YEAR($B$2),MONTH($B$2),25))*('2 Eventi'!$G$3:$G$62="Approvata"),0)),"")),"")</f>
        <v/>
      </c>
      <c r="AB7" s="8" t="str">
        <f>IFERROR(IF(OR(A7="",DAY(EOMONTH($B$2,0))&lt;26),"",IFERROR(INDEX('2 Eventi'!$C$3:$C$62,MATCH(1,('2 Eventi'!$A$3:$A$62=A7)*('2 Eventi'!$D$3:$D$62&lt;=DATE(YEAR($B$2),MONTH($B$2),26))*('2 Eventi'!$E$3:$E$62&gt;=DATE(YEAR($B$2),MONTH($B$2),26))*('2 Eventi'!$G$3:$G$62="Approvata"),0)),"")),"")</f>
        <v/>
      </c>
      <c r="AC7" s="8" t="str">
        <f>IFERROR(IF(OR(A7="",DAY(EOMONTH($B$2,0))&lt;27),"",IFERROR(INDEX('2 Eventi'!$C$3:$C$62,MATCH(1,('2 Eventi'!$A$3:$A$62=A7)*('2 Eventi'!$D$3:$D$62&lt;=DATE(YEAR($B$2),MONTH($B$2),27))*('2 Eventi'!$E$3:$E$62&gt;=DATE(YEAR($B$2),MONTH($B$2),27))*('2 Eventi'!$G$3:$G$62="Approvata"),0)),"")),"")</f>
        <v/>
      </c>
      <c r="AD7" s="8" t="str">
        <f>IFERROR(IF(OR(A7="",DAY(EOMONTH($B$2,0))&lt;28),"",IFERROR(INDEX('2 Eventi'!$C$3:$C$62,MATCH(1,('2 Eventi'!$A$3:$A$62=A7)*('2 Eventi'!$D$3:$D$62&lt;=DATE(YEAR($B$2),MONTH($B$2),28))*('2 Eventi'!$E$3:$E$62&gt;=DATE(YEAR($B$2),MONTH($B$2),28))*('2 Eventi'!$G$3:$G$62="Approvata"),0)),"")),"")</f>
        <v/>
      </c>
      <c r="AE7" s="8" t="str">
        <f>IFERROR(IF(OR(A7="",DAY(EOMONTH($B$2,0))&lt;29),"",IFERROR(INDEX('2 Eventi'!$C$3:$C$62,MATCH(1,('2 Eventi'!$A$3:$A$62=A7)*('2 Eventi'!$D$3:$D$62&lt;=DATE(YEAR($B$2),MONTH($B$2),29))*('2 Eventi'!$E$3:$E$62&gt;=DATE(YEAR($B$2),MONTH($B$2),29))*('2 Eventi'!$G$3:$G$62="Approvata"),0)),"")),"")</f>
        <v/>
      </c>
      <c r="AF7" s="8" t="str">
        <f>IFERROR(IF(OR(A7="",DAY(EOMONTH($B$2,0))&lt;30),"",IFERROR(INDEX('2 Eventi'!$C$3:$C$62,MATCH(1,('2 Eventi'!$A$3:$A$62=A7)*('2 Eventi'!$D$3:$D$62&lt;=DATE(YEAR($B$2),MONTH($B$2),30))*('2 Eventi'!$E$3:$E$62&gt;=DATE(YEAR($B$2),MONTH($B$2),30))*('2 Eventi'!$G$3:$G$62="Approvata"),0)),"")),"")</f>
        <v/>
      </c>
      <c r="AG7" s="8" t="str">
        <f>IFERROR(IF(OR(A7="",DAY(EOMONTH($B$2,0))&lt;31),"",IFERROR(INDEX('2 Eventi'!$C$3:$C$62,MATCH(1,('2 Eventi'!$A$3:$A$62=A7)*('2 Eventi'!$D$3:$D$62&lt;=DATE(YEAR($B$2),MONTH($B$2),31))*('2 Eventi'!$E$3:$E$62&gt;=DATE(YEAR($B$2),MONTH($B$2),31))*('2 Eventi'!$G$3:$G$62="Approvata"),0)),"")),"")</f>
        <v/>
      </c>
      <c r="AH7" s="9">
        <f t="shared" si="0"/>
        <v>31</v>
      </c>
    </row>
    <row r="8" spans="1:34" ht="20.100000000000001" customHeight="1" x14ac:dyDescent="0.25">
      <c r="A8" s="7" t="str">
        <f>'1 Dipendenti'!A7</f>
        <v>DIP-005</v>
      </c>
      <c r="B8" s="7" t="str">
        <f>'1 Dipendenti'!B7</f>
        <v>Marco Blu</v>
      </c>
      <c r="C8" s="8" t="str">
        <f>IFERROR(IF(OR(A8="",DAY(EOMONTH($B$2,0))&lt;1),"",IFERROR(INDEX('2 Eventi'!$C$3:$C$62,MATCH(1,('2 Eventi'!$A$3:$A$62=A8)*('2 Eventi'!$D$3:$D$62&lt;=DATE(YEAR($B$2),MONTH($B$2),1))*('2 Eventi'!$E$3:$E$62&gt;=DATE(YEAR($B$2),MONTH($B$2),1))*('2 Eventi'!$G$3:$G$62="Approvata"),0)),"")),"")</f>
        <v/>
      </c>
      <c r="D8" s="8" t="str">
        <f>IFERROR(IF(OR(A8="",DAY(EOMONTH($B$2,0))&lt;2),"",IFERROR(INDEX('2 Eventi'!$C$3:$C$62,MATCH(1,('2 Eventi'!$A$3:$A$62=A8)*('2 Eventi'!$D$3:$D$62&lt;=DATE(YEAR($B$2),MONTH($B$2),2))*('2 Eventi'!$E$3:$E$62&gt;=DATE(YEAR($B$2),MONTH($B$2),2))*('2 Eventi'!$G$3:$G$62="Approvata"),0)),"")),"")</f>
        <v/>
      </c>
      <c r="E8" s="8" t="str">
        <f>IFERROR(IF(OR(A8="",DAY(EOMONTH($B$2,0))&lt;3),"",IFERROR(INDEX('2 Eventi'!$C$3:$C$62,MATCH(1,('2 Eventi'!$A$3:$A$62=A8)*('2 Eventi'!$D$3:$D$62&lt;=DATE(YEAR($B$2),MONTH($B$2),3))*('2 Eventi'!$E$3:$E$62&gt;=DATE(YEAR($B$2),MONTH($B$2),3))*('2 Eventi'!$G$3:$G$62="Approvata"),0)),"")),"")</f>
        <v/>
      </c>
      <c r="F8" s="8" t="str">
        <f>IFERROR(IF(OR(A8="",DAY(EOMONTH($B$2,0))&lt;4),"",IFERROR(INDEX('2 Eventi'!$C$3:$C$62,MATCH(1,('2 Eventi'!$A$3:$A$62=A8)*('2 Eventi'!$D$3:$D$62&lt;=DATE(YEAR($B$2),MONTH($B$2),4))*('2 Eventi'!$E$3:$E$62&gt;=DATE(YEAR($B$2),MONTH($B$2),4))*('2 Eventi'!$G$3:$G$62="Approvata"),0)),"")),"")</f>
        <v/>
      </c>
      <c r="G8" s="8" t="str">
        <f>IFERROR(IF(OR(A8="",DAY(EOMONTH($B$2,0))&lt;5),"",IFERROR(INDEX('2 Eventi'!$C$3:$C$62,MATCH(1,('2 Eventi'!$A$3:$A$62=A8)*('2 Eventi'!$D$3:$D$62&lt;=DATE(YEAR($B$2),MONTH($B$2),5))*('2 Eventi'!$E$3:$E$62&gt;=DATE(YEAR($B$2),MONTH($B$2),5))*('2 Eventi'!$G$3:$G$62="Approvata"),0)),"")),"")</f>
        <v/>
      </c>
      <c r="H8" s="8" t="str">
        <f>IFERROR(IF(OR(A8="",DAY(EOMONTH($B$2,0))&lt;6),"",IFERROR(INDEX('2 Eventi'!$C$3:$C$62,MATCH(1,('2 Eventi'!$A$3:$A$62=A8)*('2 Eventi'!$D$3:$D$62&lt;=DATE(YEAR($B$2),MONTH($B$2),6))*('2 Eventi'!$E$3:$E$62&gt;=DATE(YEAR($B$2),MONTH($B$2),6))*('2 Eventi'!$G$3:$G$62="Approvata"),0)),"")),"")</f>
        <v/>
      </c>
      <c r="I8" s="8" t="str">
        <f>IFERROR(IF(OR(A8="",DAY(EOMONTH($B$2,0))&lt;7),"",IFERROR(INDEX('2 Eventi'!$C$3:$C$62,MATCH(1,('2 Eventi'!$A$3:$A$62=A8)*('2 Eventi'!$D$3:$D$62&lt;=DATE(YEAR($B$2),MONTH($B$2),7))*('2 Eventi'!$E$3:$E$62&gt;=DATE(YEAR($B$2),MONTH($B$2),7))*('2 Eventi'!$G$3:$G$62="Approvata"),0)),"")),"")</f>
        <v/>
      </c>
      <c r="J8" s="8" t="str">
        <f>IFERROR(IF(OR(A8="",DAY(EOMONTH($B$2,0))&lt;8),"",IFERROR(INDEX('2 Eventi'!$C$3:$C$62,MATCH(1,('2 Eventi'!$A$3:$A$62=A8)*('2 Eventi'!$D$3:$D$62&lt;=DATE(YEAR($B$2),MONTH($B$2),8))*('2 Eventi'!$E$3:$E$62&gt;=DATE(YEAR($B$2),MONTH($B$2),8))*('2 Eventi'!$G$3:$G$62="Approvata"),0)),"")),"")</f>
        <v/>
      </c>
      <c r="K8" s="8" t="str">
        <f>IFERROR(IF(OR(A8="",DAY(EOMONTH($B$2,0))&lt;9),"",IFERROR(INDEX('2 Eventi'!$C$3:$C$62,MATCH(1,('2 Eventi'!$A$3:$A$62=A8)*('2 Eventi'!$D$3:$D$62&lt;=DATE(YEAR($B$2),MONTH($B$2),9))*('2 Eventi'!$E$3:$E$62&gt;=DATE(YEAR($B$2),MONTH($B$2),9))*('2 Eventi'!$G$3:$G$62="Approvata"),0)),"")),"")</f>
        <v/>
      </c>
      <c r="L8" s="8" t="str">
        <f>IFERROR(IF(OR(A8="",DAY(EOMONTH($B$2,0))&lt;10),"",IFERROR(INDEX('2 Eventi'!$C$3:$C$62,MATCH(1,('2 Eventi'!$A$3:$A$62=A8)*('2 Eventi'!$D$3:$D$62&lt;=DATE(YEAR($B$2),MONTH($B$2),10))*('2 Eventi'!$E$3:$E$62&gt;=DATE(YEAR($B$2),MONTH($B$2),10))*('2 Eventi'!$G$3:$G$62="Approvata"),0)),"")),"")</f>
        <v/>
      </c>
      <c r="M8" s="8" t="str">
        <f>IFERROR(IF(OR(A8="",DAY(EOMONTH($B$2,0))&lt;11),"",IFERROR(INDEX('2 Eventi'!$C$3:$C$62,MATCH(1,('2 Eventi'!$A$3:$A$62=A8)*('2 Eventi'!$D$3:$D$62&lt;=DATE(YEAR($B$2),MONTH($B$2),11))*('2 Eventi'!$E$3:$E$62&gt;=DATE(YEAR($B$2),MONTH($B$2),11))*('2 Eventi'!$G$3:$G$62="Approvata"),0)),"")),"")</f>
        <v/>
      </c>
      <c r="N8" s="8" t="str">
        <f>IFERROR(IF(OR(A8="",DAY(EOMONTH($B$2,0))&lt;12),"",IFERROR(INDEX('2 Eventi'!$C$3:$C$62,MATCH(1,('2 Eventi'!$A$3:$A$62=A8)*('2 Eventi'!$D$3:$D$62&lt;=DATE(YEAR($B$2),MONTH($B$2),12))*('2 Eventi'!$E$3:$E$62&gt;=DATE(YEAR($B$2),MONTH($B$2),12))*('2 Eventi'!$G$3:$G$62="Approvata"),0)),"")),"")</f>
        <v/>
      </c>
      <c r="O8" s="8" t="str">
        <f>IFERROR(IF(OR(A8="",DAY(EOMONTH($B$2,0))&lt;13),"",IFERROR(INDEX('2 Eventi'!$C$3:$C$62,MATCH(1,('2 Eventi'!$A$3:$A$62=A8)*('2 Eventi'!$D$3:$D$62&lt;=DATE(YEAR($B$2),MONTH($B$2),13))*('2 Eventi'!$E$3:$E$62&gt;=DATE(YEAR($B$2),MONTH($B$2),13))*('2 Eventi'!$G$3:$G$62="Approvata"),0)),"")),"")</f>
        <v/>
      </c>
      <c r="P8" s="8" t="str">
        <f>IFERROR(IF(OR(A8="",DAY(EOMONTH($B$2,0))&lt;14),"",IFERROR(INDEX('2 Eventi'!$C$3:$C$62,MATCH(1,('2 Eventi'!$A$3:$A$62=A8)*('2 Eventi'!$D$3:$D$62&lt;=DATE(YEAR($B$2),MONTH($B$2),14))*('2 Eventi'!$E$3:$E$62&gt;=DATE(YEAR($B$2),MONTH($B$2),14))*('2 Eventi'!$G$3:$G$62="Approvata"),0)),"")),"")</f>
        <v/>
      </c>
      <c r="Q8" s="8" t="str">
        <f>IFERROR(IF(OR(A8="",DAY(EOMONTH($B$2,0))&lt;15),"",IFERROR(INDEX('2 Eventi'!$C$3:$C$62,MATCH(1,('2 Eventi'!$A$3:$A$62=A8)*('2 Eventi'!$D$3:$D$62&lt;=DATE(YEAR($B$2),MONTH($B$2),15))*('2 Eventi'!$E$3:$E$62&gt;=DATE(YEAR($B$2),MONTH($B$2),15))*('2 Eventi'!$G$3:$G$62="Approvata"),0)),"")),"")</f>
        <v/>
      </c>
      <c r="R8" s="8" t="str">
        <f>IFERROR(IF(OR(A8="",DAY(EOMONTH($B$2,0))&lt;16),"",IFERROR(INDEX('2 Eventi'!$C$3:$C$62,MATCH(1,('2 Eventi'!$A$3:$A$62=A8)*('2 Eventi'!$D$3:$D$62&lt;=DATE(YEAR($B$2),MONTH($B$2),16))*('2 Eventi'!$E$3:$E$62&gt;=DATE(YEAR($B$2),MONTH($B$2),16))*('2 Eventi'!$G$3:$G$62="Approvata"),0)),"")),"")</f>
        <v/>
      </c>
      <c r="S8" s="8" t="str">
        <f>IFERROR(IF(OR(A8="",DAY(EOMONTH($B$2,0))&lt;17),"",IFERROR(INDEX('2 Eventi'!$C$3:$C$62,MATCH(1,('2 Eventi'!$A$3:$A$62=A8)*('2 Eventi'!$D$3:$D$62&lt;=DATE(YEAR($B$2),MONTH($B$2),17))*('2 Eventi'!$E$3:$E$62&gt;=DATE(YEAR($B$2),MONTH($B$2),17))*('2 Eventi'!$G$3:$G$62="Approvata"),0)),"")),"")</f>
        <v/>
      </c>
      <c r="T8" s="8" t="str">
        <f>IFERROR(IF(OR(A8="",DAY(EOMONTH($B$2,0))&lt;18),"",IFERROR(INDEX('2 Eventi'!$C$3:$C$62,MATCH(1,('2 Eventi'!$A$3:$A$62=A8)*('2 Eventi'!$D$3:$D$62&lt;=DATE(YEAR($B$2),MONTH($B$2),18))*('2 Eventi'!$E$3:$E$62&gt;=DATE(YEAR($B$2),MONTH($B$2),18))*('2 Eventi'!$G$3:$G$62="Approvata"),0)),"")),"")</f>
        <v/>
      </c>
      <c r="U8" s="8" t="str">
        <f>IFERROR(IF(OR(A8="",DAY(EOMONTH($B$2,0))&lt;19),"",IFERROR(INDEX('2 Eventi'!$C$3:$C$62,MATCH(1,('2 Eventi'!$A$3:$A$62=A8)*('2 Eventi'!$D$3:$D$62&lt;=DATE(YEAR($B$2),MONTH($B$2),19))*('2 Eventi'!$E$3:$E$62&gt;=DATE(YEAR($B$2),MONTH($B$2),19))*('2 Eventi'!$G$3:$G$62="Approvata"),0)),"")),"")</f>
        <v/>
      </c>
      <c r="V8" s="8" t="str">
        <f>IFERROR(IF(OR(A8="",DAY(EOMONTH($B$2,0))&lt;20),"",IFERROR(INDEX('2 Eventi'!$C$3:$C$62,MATCH(1,('2 Eventi'!$A$3:$A$62=A8)*('2 Eventi'!$D$3:$D$62&lt;=DATE(YEAR($B$2),MONTH($B$2),20))*('2 Eventi'!$E$3:$E$62&gt;=DATE(YEAR($B$2),MONTH($B$2),20))*('2 Eventi'!$G$3:$G$62="Approvata"),0)),"")),"")</f>
        <v/>
      </c>
      <c r="W8" s="8" t="str">
        <f>IFERROR(IF(OR(A8="",DAY(EOMONTH($B$2,0))&lt;21),"",IFERROR(INDEX('2 Eventi'!$C$3:$C$62,MATCH(1,('2 Eventi'!$A$3:$A$62=A8)*('2 Eventi'!$D$3:$D$62&lt;=DATE(YEAR($B$2),MONTH($B$2),21))*('2 Eventi'!$E$3:$E$62&gt;=DATE(YEAR($B$2),MONTH($B$2),21))*('2 Eventi'!$G$3:$G$62="Approvata"),0)),"")),"")</f>
        <v/>
      </c>
      <c r="X8" s="8" t="str">
        <f>IFERROR(IF(OR(A8="",DAY(EOMONTH($B$2,0))&lt;22),"",IFERROR(INDEX('2 Eventi'!$C$3:$C$62,MATCH(1,('2 Eventi'!$A$3:$A$62=A8)*('2 Eventi'!$D$3:$D$62&lt;=DATE(YEAR($B$2),MONTH($B$2),22))*('2 Eventi'!$E$3:$E$62&gt;=DATE(YEAR($B$2),MONTH($B$2),22))*('2 Eventi'!$G$3:$G$62="Approvata"),0)),"")),"")</f>
        <v/>
      </c>
      <c r="Y8" s="8" t="str">
        <f>IFERROR(IF(OR(A8="",DAY(EOMONTH($B$2,0))&lt;23),"",IFERROR(INDEX('2 Eventi'!$C$3:$C$62,MATCH(1,('2 Eventi'!$A$3:$A$62=A8)*('2 Eventi'!$D$3:$D$62&lt;=DATE(YEAR($B$2),MONTH($B$2),23))*('2 Eventi'!$E$3:$E$62&gt;=DATE(YEAR($B$2),MONTH($B$2),23))*('2 Eventi'!$G$3:$G$62="Approvata"),0)),"")),"")</f>
        <v/>
      </c>
      <c r="Z8" s="8" t="str">
        <f>IFERROR(IF(OR(A8="",DAY(EOMONTH($B$2,0))&lt;24),"",IFERROR(INDEX('2 Eventi'!$C$3:$C$62,MATCH(1,('2 Eventi'!$A$3:$A$62=A8)*('2 Eventi'!$D$3:$D$62&lt;=DATE(YEAR($B$2),MONTH($B$2),24))*('2 Eventi'!$E$3:$E$62&gt;=DATE(YEAR($B$2),MONTH($B$2),24))*('2 Eventi'!$G$3:$G$62="Approvata"),0)),"")),"")</f>
        <v/>
      </c>
      <c r="AA8" s="8" t="str">
        <f>IFERROR(IF(OR(A8="",DAY(EOMONTH($B$2,0))&lt;25),"",IFERROR(INDEX('2 Eventi'!$C$3:$C$62,MATCH(1,('2 Eventi'!$A$3:$A$62=A8)*('2 Eventi'!$D$3:$D$62&lt;=DATE(YEAR($B$2),MONTH($B$2),25))*('2 Eventi'!$E$3:$E$62&gt;=DATE(YEAR($B$2),MONTH($B$2),25))*('2 Eventi'!$G$3:$G$62="Approvata"),0)),"")),"")</f>
        <v/>
      </c>
      <c r="AB8" s="8" t="str">
        <f>IFERROR(IF(OR(A8="",DAY(EOMONTH($B$2,0))&lt;26),"",IFERROR(INDEX('2 Eventi'!$C$3:$C$62,MATCH(1,('2 Eventi'!$A$3:$A$62=A8)*('2 Eventi'!$D$3:$D$62&lt;=DATE(YEAR($B$2),MONTH($B$2),26))*('2 Eventi'!$E$3:$E$62&gt;=DATE(YEAR($B$2),MONTH($B$2),26))*('2 Eventi'!$G$3:$G$62="Approvata"),0)),"")),"")</f>
        <v/>
      </c>
      <c r="AC8" s="8" t="str">
        <f>IFERROR(IF(OR(A8="",DAY(EOMONTH($B$2,0))&lt;27),"",IFERROR(INDEX('2 Eventi'!$C$3:$C$62,MATCH(1,('2 Eventi'!$A$3:$A$62=A8)*('2 Eventi'!$D$3:$D$62&lt;=DATE(YEAR($B$2),MONTH($B$2),27))*('2 Eventi'!$E$3:$E$62&gt;=DATE(YEAR($B$2),MONTH($B$2),27))*('2 Eventi'!$G$3:$G$62="Approvata"),0)),"")),"")</f>
        <v/>
      </c>
      <c r="AD8" s="8" t="str">
        <f>IFERROR(IF(OR(A8="",DAY(EOMONTH($B$2,0))&lt;28),"",IFERROR(INDEX('2 Eventi'!$C$3:$C$62,MATCH(1,('2 Eventi'!$A$3:$A$62=A8)*('2 Eventi'!$D$3:$D$62&lt;=DATE(YEAR($B$2),MONTH($B$2),28))*('2 Eventi'!$E$3:$E$62&gt;=DATE(YEAR($B$2),MONTH($B$2),28))*('2 Eventi'!$G$3:$G$62="Approvata"),0)),"")),"")</f>
        <v/>
      </c>
      <c r="AE8" s="8" t="str">
        <f>IFERROR(IF(OR(A8="",DAY(EOMONTH($B$2,0))&lt;29),"",IFERROR(INDEX('2 Eventi'!$C$3:$C$62,MATCH(1,('2 Eventi'!$A$3:$A$62=A8)*('2 Eventi'!$D$3:$D$62&lt;=DATE(YEAR($B$2),MONTH($B$2),29))*('2 Eventi'!$E$3:$E$62&gt;=DATE(YEAR($B$2),MONTH($B$2),29))*('2 Eventi'!$G$3:$G$62="Approvata"),0)),"")),"")</f>
        <v/>
      </c>
      <c r="AF8" s="8" t="str">
        <f>IFERROR(IF(OR(A8="",DAY(EOMONTH($B$2,0))&lt;30),"",IFERROR(INDEX('2 Eventi'!$C$3:$C$62,MATCH(1,('2 Eventi'!$A$3:$A$62=A8)*('2 Eventi'!$D$3:$D$62&lt;=DATE(YEAR($B$2),MONTH($B$2),30))*('2 Eventi'!$E$3:$E$62&gt;=DATE(YEAR($B$2),MONTH($B$2),30))*('2 Eventi'!$G$3:$G$62="Approvata"),0)),"")),"")</f>
        <v/>
      </c>
      <c r="AG8" s="8" t="str">
        <f>IFERROR(IF(OR(A8="",DAY(EOMONTH($B$2,0))&lt;31),"",IFERROR(INDEX('2 Eventi'!$C$3:$C$62,MATCH(1,('2 Eventi'!$A$3:$A$62=A8)*('2 Eventi'!$D$3:$D$62&lt;=DATE(YEAR($B$2),MONTH($B$2),31))*('2 Eventi'!$E$3:$E$62&gt;=DATE(YEAR($B$2),MONTH($B$2),31))*('2 Eventi'!$G$3:$G$62="Approvata"),0)),"")),"")</f>
        <v/>
      </c>
      <c r="AH8" s="9">
        <f t="shared" si="0"/>
        <v>31</v>
      </c>
    </row>
    <row r="9" spans="1:34" ht="20.100000000000001" customHeight="1" x14ac:dyDescent="0.25">
      <c r="A9" s="7" t="str">
        <f>'1 Dipendenti'!A8</f>
        <v>DIP-006</v>
      </c>
      <c r="B9" s="7" t="str">
        <f>'1 Dipendenti'!B8</f>
        <v>Anna Bianchi</v>
      </c>
      <c r="C9" s="8" t="str">
        <f>IFERROR(IF(OR(A9="",DAY(EOMONTH($B$2,0))&lt;1),"",IFERROR(INDEX('2 Eventi'!$C$3:$C$62,MATCH(1,('2 Eventi'!$A$3:$A$62=A9)*('2 Eventi'!$D$3:$D$62&lt;=DATE(YEAR($B$2),MONTH($B$2),1))*('2 Eventi'!$E$3:$E$62&gt;=DATE(YEAR($B$2),MONTH($B$2),1))*('2 Eventi'!$G$3:$G$62="Approvata"),0)),"")),"")</f>
        <v/>
      </c>
      <c r="D9" s="8" t="str">
        <f>IFERROR(IF(OR(A9="",DAY(EOMONTH($B$2,0))&lt;2),"",IFERROR(INDEX('2 Eventi'!$C$3:$C$62,MATCH(1,('2 Eventi'!$A$3:$A$62=A9)*('2 Eventi'!$D$3:$D$62&lt;=DATE(YEAR($B$2),MONTH($B$2),2))*('2 Eventi'!$E$3:$E$62&gt;=DATE(YEAR($B$2),MONTH($B$2),2))*('2 Eventi'!$G$3:$G$62="Approvata"),0)),"")),"")</f>
        <v/>
      </c>
      <c r="E9" s="8" t="str">
        <f>IFERROR(IF(OR(A9="",DAY(EOMONTH($B$2,0))&lt;3),"",IFERROR(INDEX('2 Eventi'!$C$3:$C$62,MATCH(1,('2 Eventi'!$A$3:$A$62=A9)*('2 Eventi'!$D$3:$D$62&lt;=DATE(YEAR($B$2),MONTH($B$2),3))*('2 Eventi'!$E$3:$E$62&gt;=DATE(YEAR($B$2),MONTH($B$2),3))*('2 Eventi'!$G$3:$G$62="Approvata"),0)),"")),"")</f>
        <v/>
      </c>
      <c r="F9" s="8" t="str">
        <f>IFERROR(IF(OR(A9="",DAY(EOMONTH($B$2,0))&lt;4),"",IFERROR(INDEX('2 Eventi'!$C$3:$C$62,MATCH(1,('2 Eventi'!$A$3:$A$62=A9)*('2 Eventi'!$D$3:$D$62&lt;=DATE(YEAR($B$2),MONTH($B$2),4))*('2 Eventi'!$E$3:$E$62&gt;=DATE(YEAR($B$2),MONTH($B$2),4))*('2 Eventi'!$G$3:$G$62="Approvata"),0)),"")),"")</f>
        <v/>
      </c>
      <c r="G9" s="8" t="str">
        <f>IFERROR(IF(OR(A9="",DAY(EOMONTH($B$2,0))&lt;5),"",IFERROR(INDEX('2 Eventi'!$C$3:$C$62,MATCH(1,('2 Eventi'!$A$3:$A$62=A9)*('2 Eventi'!$D$3:$D$62&lt;=DATE(YEAR($B$2),MONTH($B$2),5))*('2 Eventi'!$E$3:$E$62&gt;=DATE(YEAR($B$2),MONTH($B$2),5))*('2 Eventi'!$G$3:$G$62="Approvata"),0)),"")),"")</f>
        <v/>
      </c>
      <c r="H9" s="8" t="str">
        <f>IFERROR(IF(OR(A9="",DAY(EOMONTH($B$2,0))&lt;6),"",IFERROR(INDEX('2 Eventi'!$C$3:$C$62,MATCH(1,('2 Eventi'!$A$3:$A$62=A9)*('2 Eventi'!$D$3:$D$62&lt;=DATE(YEAR($B$2),MONTH($B$2),6))*('2 Eventi'!$E$3:$E$62&gt;=DATE(YEAR($B$2),MONTH($B$2),6))*('2 Eventi'!$G$3:$G$62="Approvata"),0)),"")),"")</f>
        <v/>
      </c>
      <c r="I9" s="8" t="str">
        <f>IFERROR(IF(OR(A9="",DAY(EOMONTH($B$2,0))&lt;7),"",IFERROR(INDEX('2 Eventi'!$C$3:$C$62,MATCH(1,('2 Eventi'!$A$3:$A$62=A9)*('2 Eventi'!$D$3:$D$62&lt;=DATE(YEAR($B$2),MONTH($B$2),7))*('2 Eventi'!$E$3:$E$62&gt;=DATE(YEAR($B$2),MONTH($B$2),7))*('2 Eventi'!$G$3:$G$62="Approvata"),0)),"")),"")</f>
        <v/>
      </c>
      <c r="J9" s="8" t="str">
        <f>IFERROR(IF(OR(A9="",DAY(EOMONTH($B$2,0))&lt;8),"",IFERROR(INDEX('2 Eventi'!$C$3:$C$62,MATCH(1,('2 Eventi'!$A$3:$A$62=A9)*('2 Eventi'!$D$3:$D$62&lt;=DATE(YEAR($B$2),MONTH($B$2),8))*('2 Eventi'!$E$3:$E$62&gt;=DATE(YEAR($B$2),MONTH($B$2),8))*('2 Eventi'!$G$3:$G$62="Approvata"),0)),"")),"")</f>
        <v/>
      </c>
      <c r="K9" s="8" t="str">
        <f>IFERROR(IF(OR(A9="",DAY(EOMONTH($B$2,0))&lt;9),"",IFERROR(INDEX('2 Eventi'!$C$3:$C$62,MATCH(1,('2 Eventi'!$A$3:$A$62=A9)*('2 Eventi'!$D$3:$D$62&lt;=DATE(YEAR($B$2),MONTH($B$2),9))*('2 Eventi'!$E$3:$E$62&gt;=DATE(YEAR($B$2),MONTH($B$2),9))*('2 Eventi'!$G$3:$G$62="Approvata"),0)),"")),"")</f>
        <v/>
      </c>
      <c r="L9" s="8" t="str">
        <f>IFERROR(IF(OR(A9="",DAY(EOMONTH($B$2,0))&lt;10),"",IFERROR(INDEX('2 Eventi'!$C$3:$C$62,MATCH(1,('2 Eventi'!$A$3:$A$62=A9)*('2 Eventi'!$D$3:$D$62&lt;=DATE(YEAR($B$2),MONTH($B$2),10))*('2 Eventi'!$E$3:$E$62&gt;=DATE(YEAR($B$2),MONTH($B$2),10))*('2 Eventi'!$G$3:$G$62="Approvata"),0)),"")),"")</f>
        <v/>
      </c>
      <c r="M9" s="8" t="str">
        <f>IFERROR(IF(OR(A9="",DAY(EOMONTH($B$2,0))&lt;11),"",IFERROR(INDEX('2 Eventi'!$C$3:$C$62,MATCH(1,('2 Eventi'!$A$3:$A$62=A9)*('2 Eventi'!$D$3:$D$62&lt;=DATE(YEAR($B$2),MONTH($B$2),11))*('2 Eventi'!$E$3:$E$62&gt;=DATE(YEAR($B$2),MONTH($B$2),11))*('2 Eventi'!$G$3:$G$62="Approvata"),0)),"")),"")</f>
        <v/>
      </c>
      <c r="N9" s="8" t="str">
        <f>IFERROR(IF(OR(A9="",DAY(EOMONTH($B$2,0))&lt;12),"",IFERROR(INDEX('2 Eventi'!$C$3:$C$62,MATCH(1,('2 Eventi'!$A$3:$A$62=A9)*('2 Eventi'!$D$3:$D$62&lt;=DATE(YEAR($B$2),MONTH($B$2),12))*('2 Eventi'!$E$3:$E$62&gt;=DATE(YEAR($B$2),MONTH($B$2),12))*('2 Eventi'!$G$3:$G$62="Approvata"),0)),"")),"")</f>
        <v/>
      </c>
      <c r="O9" s="8" t="str">
        <f>IFERROR(IF(OR(A9="",DAY(EOMONTH($B$2,0))&lt;13),"",IFERROR(INDEX('2 Eventi'!$C$3:$C$62,MATCH(1,('2 Eventi'!$A$3:$A$62=A9)*('2 Eventi'!$D$3:$D$62&lt;=DATE(YEAR($B$2),MONTH($B$2),13))*('2 Eventi'!$E$3:$E$62&gt;=DATE(YEAR($B$2),MONTH($B$2),13))*('2 Eventi'!$G$3:$G$62="Approvata"),0)),"")),"")</f>
        <v/>
      </c>
      <c r="P9" s="8" t="str">
        <f>IFERROR(IF(OR(A9="",DAY(EOMONTH($B$2,0))&lt;14),"",IFERROR(INDEX('2 Eventi'!$C$3:$C$62,MATCH(1,('2 Eventi'!$A$3:$A$62=A9)*('2 Eventi'!$D$3:$D$62&lt;=DATE(YEAR($B$2),MONTH($B$2),14))*('2 Eventi'!$E$3:$E$62&gt;=DATE(YEAR($B$2),MONTH($B$2),14))*('2 Eventi'!$G$3:$G$62="Approvata"),0)),"")),"")</f>
        <v/>
      </c>
      <c r="Q9" s="8" t="str">
        <f>IFERROR(IF(OR(A9="",DAY(EOMONTH($B$2,0))&lt;15),"",IFERROR(INDEX('2 Eventi'!$C$3:$C$62,MATCH(1,('2 Eventi'!$A$3:$A$62=A9)*('2 Eventi'!$D$3:$D$62&lt;=DATE(YEAR($B$2),MONTH($B$2),15))*('2 Eventi'!$E$3:$E$62&gt;=DATE(YEAR($B$2),MONTH($B$2),15))*('2 Eventi'!$G$3:$G$62="Approvata"),0)),"")),"")</f>
        <v/>
      </c>
      <c r="R9" s="8" t="str">
        <f>IFERROR(IF(OR(A9="",DAY(EOMONTH($B$2,0))&lt;16),"",IFERROR(INDEX('2 Eventi'!$C$3:$C$62,MATCH(1,('2 Eventi'!$A$3:$A$62=A9)*('2 Eventi'!$D$3:$D$62&lt;=DATE(YEAR($B$2),MONTH($B$2),16))*('2 Eventi'!$E$3:$E$62&gt;=DATE(YEAR($B$2),MONTH($B$2),16))*('2 Eventi'!$G$3:$G$62="Approvata"),0)),"")),"")</f>
        <v/>
      </c>
      <c r="S9" s="8" t="str">
        <f>IFERROR(IF(OR(A9="",DAY(EOMONTH($B$2,0))&lt;17),"",IFERROR(INDEX('2 Eventi'!$C$3:$C$62,MATCH(1,('2 Eventi'!$A$3:$A$62=A9)*('2 Eventi'!$D$3:$D$62&lt;=DATE(YEAR($B$2),MONTH($B$2),17))*('2 Eventi'!$E$3:$E$62&gt;=DATE(YEAR($B$2),MONTH($B$2),17))*('2 Eventi'!$G$3:$G$62="Approvata"),0)),"")),"")</f>
        <v/>
      </c>
      <c r="T9" s="8" t="str">
        <f>IFERROR(IF(OR(A9="",DAY(EOMONTH($B$2,0))&lt;18),"",IFERROR(INDEX('2 Eventi'!$C$3:$C$62,MATCH(1,('2 Eventi'!$A$3:$A$62=A9)*('2 Eventi'!$D$3:$D$62&lt;=DATE(YEAR($B$2),MONTH($B$2),18))*('2 Eventi'!$E$3:$E$62&gt;=DATE(YEAR($B$2),MONTH($B$2),18))*('2 Eventi'!$G$3:$G$62="Approvata"),0)),"")),"")</f>
        <v/>
      </c>
      <c r="U9" s="8" t="str">
        <f>IFERROR(IF(OR(A9="",DAY(EOMONTH($B$2,0))&lt;19),"",IFERROR(INDEX('2 Eventi'!$C$3:$C$62,MATCH(1,('2 Eventi'!$A$3:$A$62=A9)*('2 Eventi'!$D$3:$D$62&lt;=DATE(YEAR($B$2),MONTH($B$2),19))*('2 Eventi'!$E$3:$E$62&gt;=DATE(YEAR($B$2),MONTH($B$2),19))*('2 Eventi'!$G$3:$G$62="Approvata"),0)),"")),"")</f>
        <v/>
      </c>
      <c r="V9" s="8" t="str">
        <f>IFERROR(IF(OR(A9="",DAY(EOMONTH($B$2,0))&lt;20),"",IFERROR(INDEX('2 Eventi'!$C$3:$C$62,MATCH(1,('2 Eventi'!$A$3:$A$62=A9)*('2 Eventi'!$D$3:$D$62&lt;=DATE(YEAR($B$2),MONTH($B$2),20))*('2 Eventi'!$E$3:$E$62&gt;=DATE(YEAR($B$2),MONTH($B$2),20))*('2 Eventi'!$G$3:$G$62="Approvata"),0)),"")),"")</f>
        <v/>
      </c>
      <c r="W9" s="8" t="str">
        <f>IFERROR(IF(OR(A9="",DAY(EOMONTH($B$2,0))&lt;21),"",IFERROR(INDEX('2 Eventi'!$C$3:$C$62,MATCH(1,('2 Eventi'!$A$3:$A$62=A9)*('2 Eventi'!$D$3:$D$62&lt;=DATE(YEAR($B$2),MONTH($B$2),21))*('2 Eventi'!$E$3:$E$62&gt;=DATE(YEAR($B$2),MONTH($B$2),21))*('2 Eventi'!$G$3:$G$62="Approvata"),0)),"")),"")</f>
        <v/>
      </c>
      <c r="X9" s="8" t="str">
        <f>IFERROR(IF(OR(A9="",DAY(EOMONTH($B$2,0))&lt;22),"",IFERROR(INDEX('2 Eventi'!$C$3:$C$62,MATCH(1,('2 Eventi'!$A$3:$A$62=A9)*('2 Eventi'!$D$3:$D$62&lt;=DATE(YEAR($B$2),MONTH($B$2),22))*('2 Eventi'!$E$3:$E$62&gt;=DATE(YEAR($B$2),MONTH($B$2),22))*('2 Eventi'!$G$3:$G$62="Approvata"),0)),"")),"")</f>
        <v/>
      </c>
      <c r="Y9" s="8" t="str">
        <f>IFERROR(IF(OR(A9="",DAY(EOMONTH($B$2,0))&lt;23),"",IFERROR(INDEX('2 Eventi'!$C$3:$C$62,MATCH(1,('2 Eventi'!$A$3:$A$62=A9)*('2 Eventi'!$D$3:$D$62&lt;=DATE(YEAR($B$2),MONTH($B$2),23))*('2 Eventi'!$E$3:$E$62&gt;=DATE(YEAR($B$2),MONTH($B$2),23))*('2 Eventi'!$G$3:$G$62="Approvata"),0)),"")),"")</f>
        <v/>
      </c>
      <c r="Z9" s="8" t="str">
        <f>IFERROR(IF(OR(A9="",DAY(EOMONTH($B$2,0))&lt;24),"",IFERROR(INDEX('2 Eventi'!$C$3:$C$62,MATCH(1,('2 Eventi'!$A$3:$A$62=A9)*('2 Eventi'!$D$3:$D$62&lt;=DATE(YEAR($B$2),MONTH($B$2),24))*('2 Eventi'!$E$3:$E$62&gt;=DATE(YEAR($B$2),MONTH($B$2),24))*('2 Eventi'!$G$3:$G$62="Approvata"),0)),"")),"")</f>
        <v/>
      </c>
      <c r="AA9" s="8" t="str">
        <f>IFERROR(IF(OR(A9="",DAY(EOMONTH($B$2,0))&lt;25),"",IFERROR(INDEX('2 Eventi'!$C$3:$C$62,MATCH(1,('2 Eventi'!$A$3:$A$62=A9)*('2 Eventi'!$D$3:$D$62&lt;=DATE(YEAR($B$2),MONTH($B$2),25))*('2 Eventi'!$E$3:$E$62&gt;=DATE(YEAR($B$2),MONTH($B$2),25))*('2 Eventi'!$G$3:$G$62="Approvata"),0)),"")),"")</f>
        <v/>
      </c>
      <c r="AB9" s="8" t="str">
        <f>IFERROR(IF(OR(A9="",DAY(EOMONTH($B$2,0))&lt;26),"",IFERROR(INDEX('2 Eventi'!$C$3:$C$62,MATCH(1,('2 Eventi'!$A$3:$A$62=A9)*('2 Eventi'!$D$3:$D$62&lt;=DATE(YEAR($B$2),MONTH($B$2),26))*('2 Eventi'!$E$3:$E$62&gt;=DATE(YEAR($B$2),MONTH($B$2),26))*('2 Eventi'!$G$3:$G$62="Approvata"),0)),"")),"")</f>
        <v/>
      </c>
      <c r="AC9" s="8" t="str">
        <f>IFERROR(IF(OR(A9="",DAY(EOMONTH($B$2,0))&lt;27),"",IFERROR(INDEX('2 Eventi'!$C$3:$C$62,MATCH(1,('2 Eventi'!$A$3:$A$62=A9)*('2 Eventi'!$D$3:$D$62&lt;=DATE(YEAR($B$2),MONTH($B$2),27))*('2 Eventi'!$E$3:$E$62&gt;=DATE(YEAR($B$2),MONTH($B$2),27))*('2 Eventi'!$G$3:$G$62="Approvata"),0)),"")),"")</f>
        <v/>
      </c>
      <c r="AD9" s="8" t="str">
        <f>IFERROR(IF(OR(A9="",DAY(EOMONTH($B$2,0))&lt;28),"",IFERROR(INDEX('2 Eventi'!$C$3:$C$62,MATCH(1,('2 Eventi'!$A$3:$A$62=A9)*('2 Eventi'!$D$3:$D$62&lt;=DATE(YEAR($B$2),MONTH($B$2),28))*('2 Eventi'!$E$3:$E$62&gt;=DATE(YEAR($B$2),MONTH($B$2),28))*('2 Eventi'!$G$3:$G$62="Approvata"),0)),"")),"")</f>
        <v/>
      </c>
      <c r="AE9" s="8" t="str">
        <f>IFERROR(IF(OR(A9="",DAY(EOMONTH($B$2,0))&lt;29),"",IFERROR(INDEX('2 Eventi'!$C$3:$C$62,MATCH(1,('2 Eventi'!$A$3:$A$62=A9)*('2 Eventi'!$D$3:$D$62&lt;=DATE(YEAR($B$2),MONTH($B$2),29))*('2 Eventi'!$E$3:$E$62&gt;=DATE(YEAR($B$2),MONTH($B$2),29))*('2 Eventi'!$G$3:$G$62="Approvata"),0)),"")),"")</f>
        <v/>
      </c>
      <c r="AF9" s="8" t="str">
        <f>IFERROR(IF(OR(A9="",DAY(EOMONTH($B$2,0))&lt;30),"",IFERROR(INDEX('2 Eventi'!$C$3:$C$62,MATCH(1,('2 Eventi'!$A$3:$A$62=A9)*('2 Eventi'!$D$3:$D$62&lt;=DATE(YEAR($B$2),MONTH($B$2),30))*('2 Eventi'!$E$3:$E$62&gt;=DATE(YEAR($B$2),MONTH($B$2),30))*('2 Eventi'!$G$3:$G$62="Approvata"),0)),"")),"")</f>
        <v/>
      </c>
      <c r="AG9" s="8" t="str">
        <f>IFERROR(IF(OR(A9="",DAY(EOMONTH($B$2,0))&lt;31),"",IFERROR(INDEX('2 Eventi'!$C$3:$C$62,MATCH(1,('2 Eventi'!$A$3:$A$62=A9)*('2 Eventi'!$D$3:$D$62&lt;=DATE(YEAR($B$2),MONTH($B$2),31))*('2 Eventi'!$E$3:$E$62&gt;=DATE(YEAR($B$2),MONTH($B$2),31))*('2 Eventi'!$G$3:$G$62="Approvata"),0)),"")),"")</f>
        <v/>
      </c>
      <c r="AH9" s="9">
        <f t="shared" si="0"/>
        <v>31</v>
      </c>
    </row>
    <row r="10" spans="1:34" ht="20.100000000000001" customHeight="1" x14ac:dyDescent="0.25">
      <c r="A10" s="7" t="str">
        <f>'1 Dipendenti'!A9</f>
        <v>DIP-007</v>
      </c>
      <c r="B10" s="7" t="str">
        <f>'1 Dipendenti'!B9</f>
        <v>Roberto Gialli</v>
      </c>
      <c r="C10" s="8" t="str">
        <f>IFERROR(IF(OR(A10="",DAY(EOMONTH($B$2,0))&lt;1),"",IFERROR(INDEX('2 Eventi'!$C$3:$C$62,MATCH(1,('2 Eventi'!$A$3:$A$62=A10)*('2 Eventi'!$D$3:$D$62&lt;=DATE(YEAR($B$2),MONTH($B$2),1))*('2 Eventi'!$E$3:$E$62&gt;=DATE(YEAR($B$2),MONTH($B$2),1))*('2 Eventi'!$G$3:$G$62="Approvata"),0)),"")),"")</f>
        <v/>
      </c>
      <c r="D10" s="8" t="str">
        <f>IFERROR(IF(OR(A10="",DAY(EOMONTH($B$2,0))&lt;2),"",IFERROR(INDEX('2 Eventi'!$C$3:$C$62,MATCH(1,('2 Eventi'!$A$3:$A$62=A10)*('2 Eventi'!$D$3:$D$62&lt;=DATE(YEAR($B$2),MONTH($B$2),2))*('2 Eventi'!$E$3:$E$62&gt;=DATE(YEAR($B$2),MONTH($B$2),2))*('2 Eventi'!$G$3:$G$62="Approvata"),0)),"")),"")</f>
        <v/>
      </c>
      <c r="E10" s="8" t="str">
        <f>IFERROR(IF(OR(A10="",DAY(EOMONTH($B$2,0))&lt;3),"",IFERROR(INDEX('2 Eventi'!$C$3:$C$62,MATCH(1,('2 Eventi'!$A$3:$A$62=A10)*('2 Eventi'!$D$3:$D$62&lt;=DATE(YEAR($B$2),MONTH($B$2),3))*('2 Eventi'!$E$3:$E$62&gt;=DATE(YEAR($B$2),MONTH($B$2),3))*('2 Eventi'!$G$3:$G$62="Approvata"),0)),"")),"")</f>
        <v/>
      </c>
      <c r="F10" s="8" t="str">
        <f>IFERROR(IF(OR(A10="",DAY(EOMONTH($B$2,0))&lt;4),"",IFERROR(INDEX('2 Eventi'!$C$3:$C$62,MATCH(1,('2 Eventi'!$A$3:$A$62=A10)*('2 Eventi'!$D$3:$D$62&lt;=DATE(YEAR($B$2),MONTH($B$2),4))*('2 Eventi'!$E$3:$E$62&gt;=DATE(YEAR($B$2),MONTH($B$2),4))*('2 Eventi'!$G$3:$G$62="Approvata"),0)),"")),"")</f>
        <v/>
      </c>
      <c r="G10" s="8" t="str">
        <f>IFERROR(IF(OR(A10="",DAY(EOMONTH($B$2,0))&lt;5),"",IFERROR(INDEX('2 Eventi'!$C$3:$C$62,MATCH(1,('2 Eventi'!$A$3:$A$62=A10)*('2 Eventi'!$D$3:$D$62&lt;=DATE(YEAR($B$2),MONTH($B$2),5))*('2 Eventi'!$E$3:$E$62&gt;=DATE(YEAR($B$2),MONTH($B$2),5))*('2 Eventi'!$G$3:$G$62="Approvata"),0)),"")),"")</f>
        <v/>
      </c>
      <c r="H10" s="8" t="str">
        <f>IFERROR(IF(OR(A10="",DAY(EOMONTH($B$2,0))&lt;6),"",IFERROR(INDEX('2 Eventi'!$C$3:$C$62,MATCH(1,('2 Eventi'!$A$3:$A$62=A10)*('2 Eventi'!$D$3:$D$62&lt;=DATE(YEAR($B$2),MONTH($B$2),6))*('2 Eventi'!$E$3:$E$62&gt;=DATE(YEAR($B$2),MONTH($B$2),6))*('2 Eventi'!$G$3:$G$62="Approvata"),0)),"")),"")</f>
        <v/>
      </c>
      <c r="I10" s="8" t="str">
        <f>IFERROR(IF(OR(A10="",DAY(EOMONTH($B$2,0))&lt;7),"",IFERROR(INDEX('2 Eventi'!$C$3:$C$62,MATCH(1,('2 Eventi'!$A$3:$A$62=A10)*('2 Eventi'!$D$3:$D$62&lt;=DATE(YEAR($B$2),MONTH($B$2),7))*('2 Eventi'!$E$3:$E$62&gt;=DATE(YEAR($B$2),MONTH($B$2),7))*('2 Eventi'!$G$3:$G$62="Approvata"),0)),"")),"")</f>
        <v/>
      </c>
      <c r="J10" s="8" t="str">
        <f>IFERROR(IF(OR(A10="",DAY(EOMONTH($B$2,0))&lt;8),"",IFERROR(INDEX('2 Eventi'!$C$3:$C$62,MATCH(1,('2 Eventi'!$A$3:$A$62=A10)*('2 Eventi'!$D$3:$D$62&lt;=DATE(YEAR($B$2),MONTH($B$2),8))*('2 Eventi'!$E$3:$E$62&gt;=DATE(YEAR($B$2),MONTH($B$2),8))*('2 Eventi'!$G$3:$G$62="Approvata"),0)),"")),"")</f>
        <v/>
      </c>
      <c r="K10" s="8" t="str">
        <f>IFERROR(IF(OR(A10="",DAY(EOMONTH($B$2,0))&lt;9),"",IFERROR(INDEX('2 Eventi'!$C$3:$C$62,MATCH(1,('2 Eventi'!$A$3:$A$62=A10)*('2 Eventi'!$D$3:$D$62&lt;=DATE(YEAR($B$2),MONTH($B$2),9))*('2 Eventi'!$E$3:$E$62&gt;=DATE(YEAR($B$2),MONTH($B$2),9))*('2 Eventi'!$G$3:$G$62="Approvata"),0)),"")),"")</f>
        <v/>
      </c>
      <c r="L10" s="8" t="str">
        <f>IFERROR(IF(OR(A10="",DAY(EOMONTH($B$2,0))&lt;10),"",IFERROR(INDEX('2 Eventi'!$C$3:$C$62,MATCH(1,('2 Eventi'!$A$3:$A$62=A10)*('2 Eventi'!$D$3:$D$62&lt;=DATE(YEAR($B$2),MONTH($B$2),10))*('2 Eventi'!$E$3:$E$62&gt;=DATE(YEAR($B$2),MONTH($B$2),10))*('2 Eventi'!$G$3:$G$62="Approvata"),0)),"")),"")</f>
        <v/>
      </c>
      <c r="M10" s="8" t="str">
        <f>IFERROR(IF(OR(A10="",DAY(EOMONTH($B$2,0))&lt;11),"",IFERROR(INDEX('2 Eventi'!$C$3:$C$62,MATCH(1,('2 Eventi'!$A$3:$A$62=A10)*('2 Eventi'!$D$3:$D$62&lt;=DATE(YEAR($B$2),MONTH($B$2),11))*('2 Eventi'!$E$3:$E$62&gt;=DATE(YEAR($B$2),MONTH($B$2),11))*('2 Eventi'!$G$3:$G$62="Approvata"),0)),"")),"")</f>
        <v/>
      </c>
      <c r="N10" s="8" t="str">
        <f>IFERROR(IF(OR(A10="",DAY(EOMONTH($B$2,0))&lt;12),"",IFERROR(INDEX('2 Eventi'!$C$3:$C$62,MATCH(1,('2 Eventi'!$A$3:$A$62=A10)*('2 Eventi'!$D$3:$D$62&lt;=DATE(YEAR($B$2),MONTH($B$2),12))*('2 Eventi'!$E$3:$E$62&gt;=DATE(YEAR($B$2),MONTH($B$2),12))*('2 Eventi'!$G$3:$G$62="Approvata"),0)),"")),"")</f>
        <v/>
      </c>
      <c r="O10" s="8" t="str">
        <f>IFERROR(IF(OR(A10="",DAY(EOMONTH($B$2,0))&lt;13),"",IFERROR(INDEX('2 Eventi'!$C$3:$C$62,MATCH(1,('2 Eventi'!$A$3:$A$62=A10)*('2 Eventi'!$D$3:$D$62&lt;=DATE(YEAR($B$2),MONTH($B$2),13))*('2 Eventi'!$E$3:$E$62&gt;=DATE(YEAR($B$2),MONTH($B$2),13))*('2 Eventi'!$G$3:$G$62="Approvata"),0)),"")),"")</f>
        <v/>
      </c>
      <c r="P10" s="8" t="str">
        <f>IFERROR(IF(OR(A10="",DAY(EOMONTH($B$2,0))&lt;14),"",IFERROR(INDEX('2 Eventi'!$C$3:$C$62,MATCH(1,('2 Eventi'!$A$3:$A$62=A10)*('2 Eventi'!$D$3:$D$62&lt;=DATE(YEAR($B$2),MONTH($B$2),14))*('2 Eventi'!$E$3:$E$62&gt;=DATE(YEAR($B$2),MONTH($B$2),14))*('2 Eventi'!$G$3:$G$62="Approvata"),0)),"")),"")</f>
        <v/>
      </c>
      <c r="Q10" s="8" t="str">
        <f>IFERROR(IF(OR(A10="",DAY(EOMONTH($B$2,0))&lt;15),"",IFERROR(INDEX('2 Eventi'!$C$3:$C$62,MATCH(1,('2 Eventi'!$A$3:$A$62=A10)*('2 Eventi'!$D$3:$D$62&lt;=DATE(YEAR($B$2),MONTH($B$2),15))*('2 Eventi'!$E$3:$E$62&gt;=DATE(YEAR($B$2),MONTH($B$2),15))*('2 Eventi'!$G$3:$G$62="Approvata"),0)),"")),"")</f>
        <v/>
      </c>
      <c r="R10" s="8" t="str">
        <f>IFERROR(IF(OR(A10="",DAY(EOMONTH($B$2,0))&lt;16),"",IFERROR(INDEX('2 Eventi'!$C$3:$C$62,MATCH(1,('2 Eventi'!$A$3:$A$62=A10)*('2 Eventi'!$D$3:$D$62&lt;=DATE(YEAR($B$2),MONTH($B$2),16))*('2 Eventi'!$E$3:$E$62&gt;=DATE(YEAR($B$2),MONTH($B$2),16))*('2 Eventi'!$G$3:$G$62="Approvata"),0)),"")),"")</f>
        <v/>
      </c>
      <c r="S10" s="8" t="str">
        <f>IFERROR(IF(OR(A10="",DAY(EOMONTH($B$2,0))&lt;17),"",IFERROR(INDEX('2 Eventi'!$C$3:$C$62,MATCH(1,('2 Eventi'!$A$3:$A$62=A10)*('2 Eventi'!$D$3:$D$62&lt;=DATE(YEAR($B$2),MONTH($B$2),17))*('2 Eventi'!$E$3:$E$62&gt;=DATE(YEAR($B$2),MONTH($B$2),17))*('2 Eventi'!$G$3:$G$62="Approvata"),0)),"")),"")</f>
        <v/>
      </c>
      <c r="T10" s="8" t="str">
        <f>IFERROR(IF(OR(A10="",DAY(EOMONTH($B$2,0))&lt;18),"",IFERROR(INDEX('2 Eventi'!$C$3:$C$62,MATCH(1,('2 Eventi'!$A$3:$A$62=A10)*('2 Eventi'!$D$3:$D$62&lt;=DATE(YEAR($B$2),MONTH($B$2),18))*('2 Eventi'!$E$3:$E$62&gt;=DATE(YEAR($B$2),MONTH($B$2),18))*('2 Eventi'!$G$3:$G$62="Approvata"),0)),"")),"")</f>
        <v/>
      </c>
      <c r="U10" s="8" t="str">
        <f>IFERROR(IF(OR(A10="",DAY(EOMONTH($B$2,0))&lt;19),"",IFERROR(INDEX('2 Eventi'!$C$3:$C$62,MATCH(1,('2 Eventi'!$A$3:$A$62=A10)*('2 Eventi'!$D$3:$D$62&lt;=DATE(YEAR($B$2),MONTH($B$2),19))*('2 Eventi'!$E$3:$E$62&gt;=DATE(YEAR($B$2),MONTH($B$2),19))*('2 Eventi'!$G$3:$G$62="Approvata"),0)),"")),"")</f>
        <v/>
      </c>
      <c r="V10" s="8" t="str">
        <f>IFERROR(IF(OR(A10="",DAY(EOMONTH($B$2,0))&lt;20),"",IFERROR(INDEX('2 Eventi'!$C$3:$C$62,MATCH(1,('2 Eventi'!$A$3:$A$62=A10)*('2 Eventi'!$D$3:$D$62&lt;=DATE(YEAR($B$2),MONTH($B$2),20))*('2 Eventi'!$E$3:$E$62&gt;=DATE(YEAR($B$2),MONTH($B$2),20))*('2 Eventi'!$G$3:$G$62="Approvata"),0)),"")),"")</f>
        <v/>
      </c>
      <c r="W10" s="8" t="str">
        <f>IFERROR(IF(OR(A10="",DAY(EOMONTH($B$2,0))&lt;21),"",IFERROR(INDEX('2 Eventi'!$C$3:$C$62,MATCH(1,('2 Eventi'!$A$3:$A$62=A10)*('2 Eventi'!$D$3:$D$62&lt;=DATE(YEAR($B$2),MONTH($B$2),21))*('2 Eventi'!$E$3:$E$62&gt;=DATE(YEAR($B$2),MONTH($B$2),21))*('2 Eventi'!$G$3:$G$62="Approvata"),0)),"")),"")</f>
        <v/>
      </c>
      <c r="X10" s="8" t="str">
        <f>IFERROR(IF(OR(A10="",DAY(EOMONTH($B$2,0))&lt;22),"",IFERROR(INDEX('2 Eventi'!$C$3:$C$62,MATCH(1,('2 Eventi'!$A$3:$A$62=A10)*('2 Eventi'!$D$3:$D$62&lt;=DATE(YEAR($B$2),MONTH($B$2),22))*('2 Eventi'!$E$3:$E$62&gt;=DATE(YEAR($B$2),MONTH($B$2),22))*('2 Eventi'!$G$3:$G$62="Approvata"),0)),"")),"")</f>
        <v/>
      </c>
      <c r="Y10" s="8" t="str">
        <f>IFERROR(IF(OR(A10="",DAY(EOMONTH($B$2,0))&lt;23),"",IFERROR(INDEX('2 Eventi'!$C$3:$C$62,MATCH(1,('2 Eventi'!$A$3:$A$62=A10)*('2 Eventi'!$D$3:$D$62&lt;=DATE(YEAR($B$2),MONTH($B$2),23))*('2 Eventi'!$E$3:$E$62&gt;=DATE(YEAR($B$2),MONTH($B$2),23))*('2 Eventi'!$G$3:$G$62="Approvata"),0)),"")),"")</f>
        <v/>
      </c>
      <c r="Z10" s="8" t="str">
        <f>IFERROR(IF(OR(A10="",DAY(EOMONTH($B$2,0))&lt;24),"",IFERROR(INDEX('2 Eventi'!$C$3:$C$62,MATCH(1,('2 Eventi'!$A$3:$A$62=A10)*('2 Eventi'!$D$3:$D$62&lt;=DATE(YEAR($B$2),MONTH($B$2),24))*('2 Eventi'!$E$3:$E$62&gt;=DATE(YEAR($B$2),MONTH($B$2),24))*('2 Eventi'!$G$3:$G$62="Approvata"),0)),"")),"")</f>
        <v/>
      </c>
      <c r="AA10" s="8" t="str">
        <f>IFERROR(IF(OR(A10="",DAY(EOMONTH($B$2,0))&lt;25),"",IFERROR(INDEX('2 Eventi'!$C$3:$C$62,MATCH(1,('2 Eventi'!$A$3:$A$62=A10)*('2 Eventi'!$D$3:$D$62&lt;=DATE(YEAR($B$2),MONTH($B$2),25))*('2 Eventi'!$E$3:$E$62&gt;=DATE(YEAR($B$2),MONTH($B$2),25))*('2 Eventi'!$G$3:$G$62="Approvata"),0)),"")),"")</f>
        <v/>
      </c>
      <c r="AB10" s="8" t="str">
        <f>IFERROR(IF(OR(A10="",DAY(EOMONTH($B$2,0))&lt;26),"",IFERROR(INDEX('2 Eventi'!$C$3:$C$62,MATCH(1,('2 Eventi'!$A$3:$A$62=A10)*('2 Eventi'!$D$3:$D$62&lt;=DATE(YEAR($B$2),MONTH($B$2),26))*('2 Eventi'!$E$3:$E$62&gt;=DATE(YEAR($B$2),MONTH($B$2),26))*('2 Eventi'!$G$3:$G$62="Approvata"),0)),"")),"")</f>
        <v/>
      </c>
      <c r="AC10" s="8" t="str">
        <f>IFERROR(IF(OR(A10="",DAY(EOMONTH($B$2,0))&lt;27),"",IFERROR(INDEX('2 Eventi'!$C$3:$C$62,MATCH(1,('2 Eventi'!$A$3:$A$62=A10)*('2 Eventi'!$D$3:$D$62&lt;=DATE(YEAR($B$2),MONTH($B$2),27))*('2 Eventi'!$E$3:$E$62&gt;=DATE(YEAR($B$2),MONTH($B$2),27))*('2 Eventi'!$G$3:$G$62="Approvata"),0)),"")),"")</f>
        <v/>
      </c>
      <c r="AD10" s="8" t="str">
        <f>IFERROR(IF(OR(A10="",DAY(EOMONTH($B$2,0))&lt;28),"",IFERROR(INDEX('2 Eventi'!$C$3:$C$62,MATCH(1,('2 Eventi'!$A$3:$A$62=A10)*('2 Eventi'!$D$3:$D$62&lt;=DATE(YEAR($B$2),MONTH($B$2),28))*('2 Eventi'!$E$3:$E$62&gt;=DATE(YEAR($B$2),MONTH($B$2),28))*('2 Eventi'!$G$3:$G$62="Approvata"),0)),"")),"")</f>
        <v/>
      </c>
      <c r="AE10" s="8" t="str">
        <f>IFERROR(IF(OR(A10="",DAY(EOMONTH($B$2,0))&lt;29),"",IFERROR(INDEX('2 Eventi'!$C$3:$C$62,MATCH(1,('2 Eventi'!$A$3:$A$62=A10)*('2 Eventi'!$D$3:$D$62&lt;=DATE(YEAR($B$2),MONTH($B$2),29))*('2 Eventi'!$E$3:$E$62&gt;=DATE(YEAR($B$2),MONTH($B$2),29))*('2 Eventi'!$G$3:$G$62="Approvata"),0)),"")),"")</f>
        <v/>
      </c>
      <c r="AF10" s="8" t="str">
        <f>IFERROR(IF(OR(A10="",DAY(EOMONTH($B$2,0))&lt;30),"",IFERROR(INDEX('2 Eventi'!$C$3:$C$62,MATCH(1,('2 Eventi'!$A$3:$A$62=A10)*('2 Eventi'!$D$3:$D$62&lt;=DATE(YEAR($B$2),MONTH($B$2),30))*('2 Eventi'!$E$3:$E$62&gt;=DATE(YEAR($B$2),MONTH($B$2),30))*('2 Eventi'!$G$3:$G$62="Approvata"),0)),"")),"")</f>
        <v/>
      </c>
      <c r="AG10" s="8" t="str">
        <f>IFERROR(IF(OR(A10="",DAY(EOMONTH($B$2,0))&lt;31),"",IFERROR(INDEX('2 Eventi'!$C$3:$C$62,MATCH(1,('2 Eventi'!$A$3:$A$62=A10)*('2 Eventi'!$D$3:$D$62&lt;=DATE(YEAR($B$2),MONTH($B$2),31))*('2 Eventi'!$E$3:$E$62&gt;=DATE(YEAR($B$2),MONTH($B$2),31))*('2 Eventi'!$G$3:$G$62="Approvata"),0)),"")),"")</f>
        <v/>
      </c>
      <c r="AH10" s="9">
        <f t="shared" si="0"/>
        <v>31</v>
      </c>
    </row>
    <row r="11" spans="1:34" ht="20.100000000000001" customHeight="1" x14ac:dyDescent="0.25">
      <c r="A11" s="7" t="str">
        <f>'1 Dipendenti'!A10</f>
        <v>DIP-008</v>
      </c>
      <c r="B11" s="7" t="str">
        <f>'1 Dipendenti'!B10</f>
        <v>Sara Rossi</v>
      </c>
      <c r="C11" s="8" t="str">
        <f>IFERROR(IF(OR(A11="",DAY(EOMONTH($B$2,0))&lt;1),"",IFERROR(INDEX('2 Eventi'!$C$3:$C$62,MATCH(1,('2 Eventi'!$A$3:$A$62=A11)*('2 Eventi'!$D$3:$D$62&lt;=DATE(YEAR($B$2),MONTH($B$2),1))*('2 Eventi'!$E$3:$E$62&gt;=DATE(YEAR($B$2),MONTH($B$2),1))*('2 Eventi'!$G$3:$G$62="Approvata"),0)),"")),"")</f>
        <v/>
      </c>
      <c r="D11" s="8" t="str">
        <f>IFERROR(IF(OR(A11="",DAY(EOMONTH($B$2,0))&lt;2),"",IFERROR(INDEX('2 Eventi'!$C$3:$C$62,MATCH(1,('2 Eventi'!$A$3:$A$62=A11)*('2 Eventi'!$D$3:$D$62&lt;=DATE(YEAR($B$2),MONTH($B$2),2))*('2 Eventi'!$E$3:$E$62&gt;=DATE(YEAR($B$2),MONTH($B$2),2))*('2 Eventi'!$G$3:$G$62="Approvata"),0)),"")),"")</f>
        <v/>
      </c>
      <c r="E11" s="8" t="str">
        <f>IFERROR(IF(OR(A11="",DAY(EOMONTH($B$2,0))&lt;3),"",IFERROR(INDEX('2 Eventi'!$C$3:$C$62,MATCH(1,('2 Eventi'!$A$3:$A$62=A11)*('2 Eventi'!$D$3:$D$62&lt;=DATE(YEAR($B$2),MONTH($B$2),3))*('2 Eventi'!$E$3:$E$62&gt;=DATE(YEAR($B$2),MONTH($B$2),3))*('2 Eventi'!$G$3:$G$62="Approvata"),0)),"")),"")</f>
        <v/>
      </c>
      <c r="F11" s="8" t="str">
        <f>IFERROR(IF(OR(A11="",DAY(EOMONTH($B$2,0))&lt;4),"",IFERROR(INDEX('2 Eventi'!$C$3:$C$62,MATCH(1,('2 Eventi'!$A$3:$A$62=A11)*('2 Eventi'!$D$3:$D$62&lt;=DATE(YEAR($B$2),MONTH($B$2),4))*('2 Eventi'!$E$3:$E$62&gt;=DATE(YEAR($B$2),MONTH($B$2),4))*('2 Eventi'!$G$3:$G$62="Approvata"),0)),"")),"")</f>
        <v/>
      </c>
      <c r="G11" s="8" t="str">
        <f>IFERROR(IF(OR(A11="",DAY(EOMONTH($B$2,0))&lt;5),"",IFERROR(INDEX('2 Eventi'!$C$3:$C$62,MATCH(1,('2 Eventi'!$A$3:$A$62=A11)*('2 Eventi'!$D$3:$D$62&lt;=DATE(YEAR($B$2),MONTH($B$2),5))*('2 Eventi'!$E$3:$E$62&gt;=DATE(YEAR($B$2),MONTH($B$2),5))*('2 Eventi'!$G$3:$G$62="Approvata"),0)),"")),"")</f>
        <v/>
      </c>
      <c r="H11" s="8" t="str">
        <f>IFERROR(IF(OR(A11="",DAY(EOMONTH($B$2,0))&lt;6),"",IFERROR(INDEX('2 Eventi'!$C$3:$C$62,MATCH(1,('2 Eventi'!$A$3:$A$62=A11)*('2 Eventi'!$D$3:$D$62&lt;=DATE(YEAR($B$2),MONTH($B$2),6))*('2 Eventi'!$E$3:$E$62&gt;=DATE(YEAR($B$2),MONTH($B$2),6))*('2 Eventi'!$G$3:$G$62="Approvata"),0)),"")),"")</f>
        <v/>
      </c>
      <c r="I11" s="8" t="str">
        <f>IFERROR(IF(OR(A11="",DAY(EOMONTH($B$2,0))&lt;7),"",IFERROR(INDEX('2 Eventi'!$C$3:$C$62,MATCH(1,('2 Eventi'!$A$3:$A$62=A11)*('2 Eventi'!$D$3:$D$62&lt;=DATE(YEAR($B$2),MONTH($B$2),7))*('2 Eventi'!$E$3:$E$62&gt;=DATE(YEAR($B$2),MONTH($B$2),7))*('2 Eventi'!$G$3:$G$62="Approvata"),0)),"")),"")</f>
        <v/>
      </c>
      <c r="J11" s="8" t="str">
        <f>IFERROR(IF(OR(A11="",DAY(EOMONTH($B$2,0))&lt;8),"",IFERROR(INDEX('2 Eventi'!$C$3:$C$62,MATCH(1,('2 Eventi'!$A$3:$A$62=A11)*('2 Eventi'!$D$3:$D$62&lt;=DATE(YEAR($B$2),MONTH($B$2),8))*('2 Eventi'!$E$3:$E$62&gt;=DATE(YEAR($B$2),MONTH($B$2),8))*('2 Eventi'!$G$3:$G$62="Approvata"),0)),"")),"")</f>
        <v/>
      </c>
      <c r="K11" s="8" t="str">
        <f>IFERROR(IF(OR(A11="",DAY(EOMONTH($B$2,0))&lt;9),"",IFERROR(INDEX('2 Eventi'!$C$3:$C$62,MATCH(1,('2 Eventi'!$A$3:$A$62=A11)*('2 Eventi'!$D$3:$D$62&lt;=DATE(YEAR($B$2),MONTH($B$2),9))*('2 Eventi'!$E$3:$E$62&gt;=DATE(YEAR($B$2),MONTH($B$2),9))*('2 Eventi'!$G$3:$G$62="Approvata"),0)),"")),"")</f>
        <v/>
      </c>
      <c r="L11" s="8" t="str">
        <f>IFERROR(IF(OR(A11="",DAY(EOMONTH($B$2,0))&lt;10),"",IFERROR(INDEX('2 Eventi'!$C$3:$C$62,MATCH(1,('2 Eventi'!$A$3:$A$62=A11)*('2 Eventi'!$D$3:$D$62&lt;=DATE(YEAR($B$2),MONTH($B$2),10))*('2 Eventi'!$E$3:$E$62&gt;=DATE(YEAR($B$2),MONTH($B$2),10))*('2 Eventi'!$G$3:$G$62="Approvata"),0)),"")),"")</f>
        <v/>
      </c>
      <c r="M11" s="8" t="str">
        <f>IFERROR(IF(OR(A11="",DAY(EOMONTH($B$2,0))&lt;11),"",IFERROR(INDEX('2 Eventi'!$C$3:$C$62,MATCH(1,('2 Eventi'!$A$3:$A$62=A11)*('2 Eventi'!$D$3:$D$62&lt;=DATE(YEAR($B$2),MONTH($B$2),11))*('2 Eventi'!$E$3:$E$62&gt;=DATE(YEAR($B$2),MONTH($B$2),11))*('2 Eventi'!$G$3:$G$62="Approvata"),0)),"")),"")</f>
        <v/>
      </c>
      <c r="N11" s="8" t="str">
        <f>IFERROR(IF(OR(A11="",DAY(EOMONTH($B$2,0))&lt;12),"",IFERROR(INDEX('2 Eventi'!$C$3:$C$62,MATCH(1,('2 Eventi'!$A$3:$A$62=A11)*('2 Eventi'!$D$3:$D$62&lt;=DATE(YEAR($B$2),MONTH($B$2),12))*('2 Eventi'!$E$3:$E$62&gt;=DATE(YEAR($B$2),MONTH($B$2),12))*('2 Eventi'!$G$3:$G$62="Approvata"),0)),"")),"")</f>
        <v/>
      </c>
      <c r="O11" s="8" t="str">
        <f>IFERROR(IF(OR(A11="",DAY(EOMONTH($B$2,0))&lt;13),"",IFERROR(INDEX('2 Eventi'!$C$3:$C$62,MATCH(1,('2 Eventi'!$A$3:$A$62=A11)*('2 Eventi'!$D$3:$D$62&lt;=DATE(YEAR($B$2),MONTH($B$2),13))*('2 Eventi'!$E$3:$E$62&gt;=DATE(YEAR($B$2),MONTH($B$2),13))*('2 Eventi'!$G$3:$G$62="Approvata"),0)),"")),"")</f>
        <v/>
      </c>
      <c r="P11" s="8" t="str">
        <f>IFERROR(IF(OR(A11="",DAY(EOMONTH($B$2,0))&lt;14),"",IFERROR(INDEX('2 Eventi'!$C$3:$C$62,MATCH(1,('2 Eventi'!$A$3:$A$62=A11)*('2 Eventi'!$D$3:$D$62&lt;=DATE(YEAR($B$2),MONTH($B$2),14))*('2 Eventi'!$E$3:$E$62&gt;=DATE(YEAR($B$2),MONTH($B$2),14))*('2 Eventi'!$G$3:$G$62="Approvata"),0)),"")),"")</f>
        <v/>
      </c>
      <c r="Q11" s="8" t="str">
        <f>IFERROR(IF(OR(A11="",DAY(EOMONTH($B$2,0))&lt;15),"",IFERROR(INDEX('2 Eventi'!$C$3:$C$62,MATCH(1,('2 Eventi'!$A$3:$A$62=A11)*('2 Eventi'!$D$3:$D$62&lt;=DATE(YEAR($B$2),MONTH($B$2),15))*('2 Eventi'!$E$3:$E$62&gt;=DATE(YEAR($B$2),MONTH($B$2),15))*('2 Eventi'!$G$3:$G$62="Approvata"),0)),"")),"")</f>
        <v/>
      </c>
      <c r="R11" s="8" t="str">
        <f>IFERROR(IF(OR(A11="",DAY(EOMONTH($B$2,0))&lt;16),"",IFERROR(INDEX('2 Eventi'!$C$3:$C$62,MATCH(1,('2 Eventi'!$A$3:$A$62=A11)*('2 Eventi'!$D$3:$D$62&lt;=DATE(YEAR($B$2),MONTH($B$2),16))*('2 Eventi'!$E$3:$E$62&gt;=DATE(YEAR($B$2),MONTH($B$2),16))*('2 Eventi'!$G$3:$G$62="Approvata"),0)),"")),"")</f>
        <v/>
      </c>
      <c r="S11" s="8" t="str">
        <f>IFERROR(IF(OR(A11="",DAY(EOMONTH($B$2,0))&lt;17),"",IFERROR(INDEX('2 Eventi'!$C$3:$C$62,MATCH(1,('2 Eventi'!$A$3:$A$62=A11)*('2 Eventi'!$D$3:$D$62&lt;=DATE(YEAR($B$2),MONTH($B$2),17))*('2 Eventi'!$E$3:$E$62&gt;=DATE(YEAR($B$2),MONTH($B$2),17))*('2 Eventi'!$G$3:$G$62="Approvata"),0)),"")),"")</f>
        <v/>
      </c>
      <c r="T11" s="8" t="str">
        <f>IFERROR(IF(OR(A11="",DAY(EOMONTH($B$2,0))&lt;18),"",IFERROR(INDEX('2 Eventi'!$C$3:$C$62,MATCH(1,('2 Eventi'!$A$3:$A$62=A11)*('2 Eventi'!$D$3:$D$62&lt;=DATE(YEAR($B$2),MONTH($B$2),18))*('2 Eventi'!$E$3:$E$62&gt;=DATE(YEAR($B$2),MONTH($B$2),18))*('2 Eventi'!$G$3:$G$62="Approvata"),0)),"")),"")</f>
        <v/>
      </c>
      <c r="U11" s="8" t="str">
        <f>IFERROR(IF(OR(A11="",DAY(EOMONTH($B$2,0))&lt;19),"",IFERROR(INDEX('2 Eventi'!$C$3:$C$62,MATCH(1,('2 Eventi'!$A$3:$A$62=A11)*('2 Eventi'!$D$3:$D$62&lt;=DATE(YEAR($B$2),MONTH($B$2),19))*('2 Eventi'!$E$3:$E$62&gt;=DATE(YEAR($B$2),MONTH($B$2),19))*('2 Eventi'!$G$3:$G$62="Approvata"),0)),"")),"")</f>
        <v/>
      </c>
      <c r="V11" s="8" t="str">
        <f>IFERROR(IF(OR(A11="",DAY(EOMONTH($B$2,0))&lt;20),"",IFERROR(INDEX('2 Eventi'!$C$3:$C$62,MATCH(1,('2 Eventi'!$A$3:$A$62=A11)*('2 Eventi'!$D$3:$D$62&lt;=DATE(YEAR($B$2),MONTH($B$2),20))*('2 Eventi'!$E$3:$E$62&gt;=DATE(YEAR($B$2),MONTH($B$2),20))*('2 Eventi'!$G$3:$G$62="Approvata"),0)),"")),"")</f>
        <v/>
      </c>
      <c r="W11" s="8" t="str">
        <f>IFERROR(IF(OR(A11="",DAY(EOMONTH($B$2,0))&lt;21),"",IFERROR(INDEX('2 Eventi'!$C$3:$C$62,MATCH(1,('2 Eventi'!$A$3:$A$62=A11)*('2 Eventi'!$D$3:$D$62&lt;=DATE(YEAR($B$2),MONTH($B$2),21))*('2 Eventi'!$E$3:$E$62&gt;=DATE(YEAR($B$2),MONTH($B$2),21))*('2 Eventi'!$G$3:$G$62="Approvata"),0)),"")),"")</f>
        <v/>
      </c>
      <c r="X11" s="8" t="str">
        <f>IFERROR(IF(OR(A11="",DAY(EOMONTH($B$2,0))&lt;22),"",IFERROR(INDEX('2 Eventi'!$C$3:$C$62,MATCH(1,('2 Eventi'!$A$3:$A$62=A11)*('2 Eventi'!$D$3:$D$62&lt;=DATE(YEAR($B$2),MONTH($B$2),22))*('2 Eventi'!$E$3:$E$62&gt;=DATE(YEAR($B$2),MONTH($B$2),22))*('2 Eventi'!$G$3:$G$62="Approvata"),0)),"")),"")</f>
        <v/>
      </c>
      <c r="Y11" s="8" t="str">
        <f>IFERROR(IF(OR(A11="",DAY(EOMONTH($B$2,0))&lt;23),"",IFERROR(INDEX('2 Eventi'!$C$3:$C$62,MATCH(1,('2 Eventi'!$A$3:$A$62=A11)*('2 Eventi'!$D$3:$D$62&lt;=DATE(YEAR($B$2),MONTH($B$2),23))*('2 Eventi'!$E$3:$E$62&gt;=DATE(YEAR($B$2),MONTH($B$2),23))*('2 Eventi'!$G$3:$G$62="Approvata"),0)),"")),"")</f>
        <v/>
      </c>
      <c r="Z11" s="8" t="str">
        <f>IFERROR(IF(OR(A11="",DAY(EOMONTH($B$2,0))&lt;24),"",IFERROR(INDEX('2 Eventi'!$C$3:$C$62,MATCH(1,('2 Eventi'!$A$3:$A$62=A11)*('2 Eventi'!$D$3:$D$62&lt;=DATE(YEAR($B$2),MONTH($B$2),24))*('2 Eventi'!$E$3:$E$62&gt;=DATE(YEAR($B$2),MONTH($B$2),24))*('2 Eventi'!$G$3:$G$62="Approvata"),0)),"")),"")</f>
        <v/>
      </c>
      <c r="AA11" s="8" t="str">
        <f>IFERROR(IF(OR(A11="",DAY(EOMONTH($B$2,0))&lt;25),"",IFERROR(INDEX('2 Eventi'!$C$3:$C$62,MATCH(1,('2 Eventi'!$A$3:$A$62=A11)*('2 Eventi'!$D$3:$D$62&lt;=DATE(YEAR($B$2),MONTH($B$2),25))*('2 Eventi'!$E$3:$E$62&gt;=DATE(YEAR($B$2),MONTH($B$2),25))*('2 Eventi'!$G$3:$G$62="Approvata"),0)),"")),"")</f>
        <v/>
      </c>
      <c r="AB11" s="8" t="str">
        <f>IFERROR(IF(OR(A11="",DAY(EOMONTH($B$2,0))&lt;26),"",IFERROR(INDEX('2 Eventi'!$C$3:$C$62,MATCH(1,('2 Eventi'!$A$3:$A$62=A11)*('2 Eventi'!$D$3:$D$62&lt;=DATE(YEAR($B$2),MONTH($B$2),26))*('2 Eventi'!$E$3:$E$62&gt;=DATE(YEAR($B$2),MONTH($B$2),26))*('2 Eventi'!$G$3:$G$62="Approvata"),0)),"")),"")</f>
        <v/>
      </c>
      <c r="AC11" s="8" t="str">
        <f>IFERROR(IF(OR(A11="",DAY(EOMONTH($B$2,0))&lt;27),"",IFERROR(INDEX('2 Eventi'!$C$3:$C$62,MATCH(1,('2 Eventi'!$A$3:$A$62=A11)*('2 Eventi'!$D$3:$D$62&lt;=DATE(YEAR($B$2),MONTH($B$2),27))*('2 Eventi'!$E$3:$E$62&gt;=DATE(YEAR($B$2),MONTH($B$2),27))*('2 Eventi'!$G$3:$G$62="Approvata"),0)),"")),"")</f>
        <v/>
      </c>
      <c r="AD11" s="8" t="str">
        <f>IFERROR(IF(OR(A11="",DAY(EOMONTH($B$2,0))&lt;28),"",IFERROR(INDEX('2 Eventi'!$C$3:$C$62,MATCH(1,('2 Eventi'!$A$3:$A$62=A11)*('2 Eventi'!$D$3:$D$62&lt;=DATE(YEAR($B$2),MONTH($B$2),28))*('2 Eventi'!$E$3:$E$62&gt;=DATE(YEAR($B$2),MONTH($B$2),28))*('2 Eventi'!$G$3:$G$62="Approvata"),0)),"")),"")</f>
        <v/>
      </c>
      <c r="AE11" s="8" t="str">
        <f>IFERROR(IF(OR(A11="",DAY(EOMONTH($B$2,0))&lt;29),"",IFERROR(INDEX('2 Eventi'!$C$3:$C$62,MATCH(1,('2 Eventi'!$A$3:$A$62=A11)*('2 Eventi'!$D$3:$D$62&lt;=DATE(YEAR($B$2),MONTH($B$2),29))*('2 Eventi'!$E$3:$E$62&gt;=DATE(YEAR($B$2),MONTH($B$2),29))*('2 Eventi'!$G$3:$G$62="Approvata"),0)),"")),"")</f>
        <v/>
      </c>
      <c r="AF11" s="8" t="str">
        <f>IFERROR(IF(OR(A11="",DAY(EOMONTH($B$2,0))&lt;30),"",IFERROR(INDEX('2 Eventi'!$C$3:$C$62,MATCH(1,('2 Eventi'!$A$3:$A$62=A11)*('2 Eventi'!$D$3:$D$62&lt;=DATE(YEAR($B$2),MONTH($B$2),30))*('2 Eventi'!$E$3:$E$62&gt;=DATE(YEAR($B$2),MONTH($B$2),30))*('2 Eventi'!$G$3:$G$62="Approvata"),0)),"")),"")</f>
        <v/>
      </c>
      <c r="AG11" s="8" t="str">
        <f>IFERROR(IF(OR(A11="",DAY(EOMONTH($B$2,0))&lt;31),"",IFERROR(INDEX('2 Eventi'!$C$3:$C$62,MATCH(1,('2 Eventi'!$A$3:$A$62=A11)*('2 Eventi'!$D$3:$D$62&lt;=DATE(YEAR($B$2),MONTH($B$2),31))*('2 Eventi'!$E$3:$E$62&gt;=DATE(YEAR($B$2),MONTH($B$2),31))*('2 Eventi'!$G$3:$G$62="Approvata"),0)),"")),"")</f>
        <v/>
      </c>
      <c r="AH11" s="9">
        <f t="shared" si="0"/>
        <v>31</v>
      </c>
    </row>
    <row r="12" spans="1:34" ht="20.100000000000001" customHeight="1" x14ac:dyDescent="0.25">
      <c r="A12" s="7">
        <f>'1 Dipendenti'!A11</f>
        <v>0</v>
      </c>
      <c r="B12" s="7">
        <f>'1 Dipendenti'!B11</f>
        <v>0</v>
      </c>
      <c r="C12" s="8" t="str">
        <f>IFERROR(IF(OR(A12="",DAY(EOMONTH($B$2,0))&lt;1),"",IFERROR(INDEX('2 Eventi'!$C$3:$C$62,MATCH(1,('2 Eventi'!$A$3:$A$62=A12)*('2 Eventi'!$D$3:$D$62&lt;=DATE(YEAR($B$2),MONTH($B$2),1))*('2 Eventi'!$E$3:$E$62&gt;=DATE(YEAR($B$2),MONTH($B$2),1))*('2 Eventi'!$G$3:$G$62="Approvata"),0)),"")),"")</f>
        <v/>
      </c>
      <c r="D12" s="8" t="str">
        <f>IFERROR(IF(OR(A12="",DAY(EOMONTH($B$2,0))&lt;2),"",IFERROR(INDEX('2 Eventi'!$C$3:$C$62,MATCH(1,('2 Eventi'!$A$3:$A$62=A12)*('2 Eventi'!$D$3:$D$62&lt;=DATE(YEAR($B$2),MONTH($B$2),2))*('2 Eventi'!$E$3:$E$62&gt;=DATE(YEAR($B$2),MONTH($B$2),2))*('2 Eventi'!$G$3:$G$62="Approvata"),0)),"")),"")</f>
        <v/>
      </c>
      <c r="E12" s="8" t="str">
        <f>IFERROR(IF(OR(A12="",DAY(EOMONTH($B$2,0))&lt;3),"",IFERROR(INDEX('2 Eventi'!$C$3:$C$62,MATCH(1,('2 Eventi'!$A$3:$A$62=A12)*('2 Eventi'!$D$3:$D$62&lt;=DATE(YEAR($B$2),MONTH($B$2),3))*('2 Eventi'!$E$3:$E$62&gt;=DATE(YEAR($B$2),MONTH($B$2),3))*('2 Eventi'!$G$3:$G$62="Approvata"),0)),"")),"")</f>
        <v/>
      </c>
      <c r="F12" s="8" t="str">
        <f>IFERROR(IF(OR(A12="",DAY(EOMONTH($B$2,0))&lt;4),"",IFERROR(INDEX('2 Eventi'!$C$3:$C$62,MATCH(1,('2 Eventi'!$A$3:$A$62=A12)*('2 Eventi'!$D$3:$D$62&lt;=DATE(YEAR($B$2),MONTH($B$2),4))*('2 Eventi'!$E$3:$E$62&gt;=DATE(YEAR($B$2),MONTH($B$2),4))*('2 Eventi'!$G$3:$G$62="Approvata"),0)),"")),"")</f>
        <v/>
      </c>
      <c r="G12" s="8" t="str">
        <f>IFERROR(IF(OR(A12="",DAY(EOMONTH($B$2,0))&lt;5),"",IFERROR(INDEX('2 Eventi'!$C$3:$C$62,MATCH(1,('2 Eventi'!$A$3:$A$62=A12)*('2 Eventi'!$D$3:$D$62&lt;=DATE(YEAR($B$2),MONTH($B$2),5))*('2 Eventi'!$E$3:$E$62&gt;=DATE(YEAR($B$2),MONTH($B$2),5))*('2 Eventi'!$G$3:$G$62="Approvata"),0)),"")),"")</f>
        <v/>
      </c>
      <c r="H12" s="8" t="str">
        <f>IFERROR(IF(OR(A12="",DAY(EOMONTH($B$2,0))&lt;6),"",IFERROR(INDEX('2 Eventi'!$C$3:$C$62,MATCH(1,('2 Eventi'!$A$3:$A$62=A12)*('2 Eventi'!$D$3:$D$62&lt;=DATE(YEAR($B$2),MONTH($B$2),6))*('2 Eventi'!$E$3:$E$62&gt;=DATE(YEAR($B$2),MONTH($B$2),6))*('2 Eventi'!$G$3:$G$62="Approvata"),0)),"")),"")</f>
        <v/>
      </c>
      <c r="I12" s="8" t="str">
        <f>IFERROR(IF(OR(A12="",DAY(EOMONTH($B$2,0))&lt;7),"",IFERROR(INDEX('2 Eventi'!$C$3:$C$62,MATCH(1,('2 Eventi'!$A$3:$A$62=A12)*('2 Eventi'!$D$3:$D$62&lt;=DATE(YEAR($B$2),MONTH($B$2),7))*('2 Eventi'!$E$3:$E$62&gt;=DATE(YEAR($B$2),MONTH($B$2),7))*('2 Eventi'!$G$3:$G$62="Approvata"),0)),"")),"")</f>
        <v/>
      </c>
      <c r="J12" s="8" t="str">
        <f>IFERROR(IF(OR(A12="",DAY(EOMONTH($B$2,0))&lt;8),"",IFERROR(INDEX('2 Eventi'!$C$3:$C$62,MATCH(1,('2 Eventi'!$A$3:$A$62=A12)*('2 Eventi'!$D$3:$D$62&lt;=DATE(YEAR($B$2),MONTH($B$2),8))*('2 Eventi'!$E$3:$E$62&gt;=DATE(YEAR($B$2),MONTH($B$2),8))*('2 Eventi'!$G$3:$G$62="Approvata"),0)),"")),"")</f>
        <v/>
      </c>
      <c r="K12" s="8" t="str">
        <f>IFERROR(IF(OR(A12="",DAY(EOMONTH($B$2,0))&lt;9),"",IFERROR(INDEX('2 Eventi'!$C$3:$C$62,MATCH(1,('2 Eventi'!$A$3:$A$62=A12)*('2 Eventi'!$D$3:$D$62&lt;=DATE(YEAR($B$2),MONTH($B$2),9))*('2 Eventi'!$E$3:$E$62&gt;=DATE(YEAR($B$2),MONTH($B$2),9))*('2 Eventi'!$G$3:$G$62="Approvata"),0)),"")),"")</f>
        <v/>
      </c>
      <c r="L12" s="8" t="str">
        <f>IFERROR(IF(OR(A12="",DAY(EOMONTH($B$2,0))&lt;10),"",IFERROR(INDEX('2 Eventi'!$C$3:$C$62,MATCH(1,('2 Eventi'!$A$3:$A$62=A12)*('2 Eventi'!$D$3:$D$62&lt;=DATE(YEAR($B$2),MONTH($B$2),10))*('2 Eventi'!$E$3:$E$62&gt;=DATE(YEAR($B$2),MONTH($B$2),10))*('2 Eventi'!$G$3:$G$62="Approvata"),0)),"")),"")</f>
        <v/>
      </c>
      <c r="M12" s="8" t="str">
        <f>IFERROR(IF(OR(A12="",DAY(EOMONTH($B$2,0))&lt;11),"",IFERROR(INDEX('2 Eventi'!$C$3:$C$62,MATCH(1,('2 Eventi'!$A$3:$A$62=A12)*('2 Eventi'!$D$3:$D$62&lt;=DATE(YEAR($B$2),MONTH($B$2),11))*('2 Eventi'!$E$3:$E$62&gt;=DATE(YEAR($B$2),MONTH($B$2),11))*('2 Eventi'!$G$3:$G$62="Approvata"),0)),"")),"")</f>
        <v/>
      </c>
      <c r="N12" s="8" t="str">
        <f>IFERROR(IF(OR(A12="",DAY(EOMONTH($B$2,0))&lt;12),"",IFERROR(INDEX('2 Eventi'!$C$3:$C$62,MATCH(1,('2 Eventi'!$A$3:$A$62=A12)*('2 Eventi'!$D$3:$D$62&lt;=DATE(YEAR($B$2),MONTH($B$2),12))*('2 Eventi'!$E$3:$E$62&gt;=DATE(YEAR($B$2),MONTH($B$2),12))*('2 Eventi'!$G$3:$G$62="Approvata"),0)),"")),"")</f>
        <v/>
      </c>
      <c r="O12" s="8" t="str">
        <f>IFERROR(IF(OR(A12="",DAY(EOMONTH($B$2,0))&lt;13),"",IFERROR(INDEX('2 Eventi'!$C$3:$C$62,MATCH(1,('2 Eventi'!$A$3:$A$62=A12)*('2 Eventi'!$D$3:$D$62&lt;=DATE(YEAR($B$2),MONTH($B$2),13))*('2 Eventi'!$E$3:$E$62&gt;=DATE(YEAR($B$2),MONTH($B$2),13))*('2 Eventi'!$G$3:$G$62="Approvata"),0)),"")),"")</f>
        <v/>
      </c>
      <c r="P12" s="8" t="str">
        <f>IFERROR(IF(OR(A12="",DAY(EOMONTH($B$2,0))&lt;14),"",IFERROR(INDEX('2 Eventi'!$C$3:$C$62,MATCH(1,('2 Eventi'!$A$3:$A$62=A12)*('2 Eventi'!$D$3:$D$62&lt;=DATE(YEAR($B$2),MONTH($B$2),14))*('2 Eventi'!$E$3:$E$62&gt;=DATE(YEAR($B$2),MONTH($B$2),14))*('2 Eventi'!$G$3:$G$62="Approvata"),0)),"")),"")</f>
        <v/>
      </c>
      <c r="Q12" s="8" t="str">
        <f>IFERROR(IF(OR(A12="",DAY(EOMONTH($B$2,0))&lt;15),"",IFERROR(INDEX('2 Eventi'!$C$3:$C$62,MATCH(1,('2 Eventi'!$A$3:$A$62=A12)*('2 Eventi'!$D$3:$D$62&lt;=DATE(YEAR($B$2),MONTH($B$2),15))*('2 Eventi'!$E$3:$E$62&gt;=DATE(YEAR($B$2),MONTH($B$2),15))*('2 Eventi'!$G$3:$G$62="Approvata"),0)),"")),"")</f>
        <v/>
      </c>
      <c r="R12" s="8" t="str">
        <f>IFERROR(IF(OR(A12="",DAY(EOMONTH($B$2,0))&lt;16),"",IFERROR(INDEX('2 Eventi'!$C$3:$C$62,MATCH(1,('2 Eventi'!$A$3:$A$62=A12)*('2 Eventi'!$D$3:$D$62&lt;=DATE(YEAR($B$2),MONTH($B$2),16))*('2 Eventi'!$E$3:$E$62&gt;=DATE(YEAR($B$2),MONTH($B$2),16))*('2 Eventi'!$G$3:$G$62="Approvata"),0)),"")),"")</f>
        <v/>
      </c>
      <c r="S12" s="8" t="str">
        <f>IFERROR(IF(OR(A12="",DAY(EOMONTH($B$2,0))&lt;17),"",IFERROR(INDEX('2 Eventi'!$C$3:$C$62,MATCH(1,('2 Eventi'!$A$3:$A$62=A12)*('2 Eventi'!$D$3:$D$62&lt;=DATE(YEAR($B$2),MONTH($B$2),17))*('2 Eventi'!$E$3:$E$62&gt;=DATE(YEAR($B$2),MONTH($B$2),17))*('2 Eventi'!$G$3:$G$62="Approvata"),0)),"")),"")</f>
        <v/>
      </c>
      <c r="T12" s="8" t="str">
        <f>IFERROR(IF(OR(A12="",DAY(EOMONTH($B$2,0))&lt;18),"",IFERROR(INDEX('2 Eventi'!$C$3:$C$62,MATCH(1,('2 Eventi'!$A$3:$A$62=A12)*('2 Eventi'!$D$3:$D$62&lt;=DATE(YEAR($B$2),MONTH($B$2),18))*('2 Eventi'!$E$3:$E$62&gt;=DATE(YEAR($B$2),MONTH($B$2),18))*('2 Eventi'!$G$3:$G$62="Approvata"),0)),"")),"")</f>
        <v/>
      </c>
      <c r="U12" s="8" t="str">
        <f>IFERROR(IF(OR(A12="",DAY(EOMONTH($B$2,0))&lt;19),"",IFERROR(INDEX('2 Eventi'!$C$3:$C$62,MATCH(1,('2 Eventi'!$A$3:$A$62=A12)*('2 Eventi'!$D$3:$D$62&lt;=DATE(YEAR($B$2),MONTH($B$2),19))*('2 Eventi'!$E$3:$E$62&gt;=DATE(YEAR($B$2),MONTH($B$2),19))*('2 Eventi'!$G$3:$G$62="Approvata"),0)),"")),"")</f>
        <v/>
      </c>
      <c r="V12" s="8" t="str">
        <f>IFERROR(IF(OR(A12="",DAY(EOMONTH($B$2,0))&lt;20),"",IFERROR(INDEX('2 Eventi'!$C$3:$C$62,MATCH(1,('2 Eventi'!$A$3:$A$62=A12)*('2 Eventi'!$D$3:$D$62&lt;=DATE(YEAR($B$2),MONTH($B$2),20))*('2 Eventi'!$E$3:$E$62&gt;=DATE(YEAR($B$2),MONTH($B$2),20))*('2 Eventi'!$G$3:$G$62="Approvata"),0)),"")),"")</f>
        <v/>
      </c>
      <c r="W12" s="8" t="str">
        <f>IFERROR(IF(OR(A12="",DAY(EOMONTH($B$2,0))&lt;21),"",IFERROR(INDEX('2 Eventi'!$C$3:$C$62,MATCH(1,('2 Eventi'!$A$3:$A$62=A12)*('2 Eventi'!$D$3:$D$62&lt;=DATE(YEAR($B$2),MONTH($B$2),21))*('2 Eventi'!$E$3:$E$62&gt;=DATE(YEAR($B$2),MONTH($B$2),21))*('2 Eventi'!$G$3:$G$62="Approvata"),0)),"")),"")</f>
        <v/>
      </c>
      <c r="X12" s="8" t="str">
        <f>IFERROR(IF(OR(A12="",DAY(EOMONTH($B$2,0))&lt;22),"",IFERROR(INDEX('2 Eventi'!$C$3:$C$62,MATCH(1,('2 Eventi'!$A$3:$A$62=A12)*('2 Eventi'!$D$3:$D$62&lt;=DATE(YEAR($B$2),MONTH($B$2),22))*('2 Eventi'!$E$3:$E$62&gt;=DATE(YEAR($B$2),MONTH($B$2),22))*('2 Eventi'!$G$3:$G$62="Approvata"),0)),"")),"")</f>
        <v/>
      </c>
      <c r="Y12" s="8" t="str">
        <f>IFERROR(IF(OR(A12="",DAY(EOMONTH($B$2,0))&lt;23),"",IFERROR(INDEX('2 Eventi'!$C$3:$C$62,MATCH(1,('2 Eventi'!$A$3:$A$62=A12)*('2 Eventi'!$D$3:$D$62&lt;=DATE(YEAR($B$2),MONTH($B$2),23))*('2 Eventi'!$E$3:$E$62&gt;=DATE(YEAR($B$2),MONTH($B$2),23))*('2 Eventi'!$G$3:$G$62="Approvata"),0)),"")),"")</f>
        <v/>
      </c>
      <c r="Z12" s="8" t="str">
        <f>IFERROR(IF(OR(A12="",DAY(EOMONTH($B$2,0))&lt;24),"",IFERROR(INDEX('2 Eventi'!$C$3:$C$62,MATCH(1,('2 Eventi'!$A$3:$A$62=A12)*('2 Eventi'!$D$3:$D$62&lt;=DATE(YEAR($B$2),MONTH($B$2),24))*('2 Eventi'!$E$3:$E$62&gt;=DATE(YEAR($B$2),MONTH($B$2),24))*('2 Eventi'!$G$3:$G$62="Approvata"),0)),"")),"")</f>
        <v/>
      </c>
      <c r="AA12" s="8" t="str">
        <f>IFERROR(IF(OR(A12="",DAY(EOMONTH($B$2,0))&lt;25),"",IFERROR(INDEX('2 Eventi'!$C$3:$C$62,MATCH(1,('2 Eventi'!$A$3:$A$62=A12)*('2 Eventi'!$D$3:$D$62&lt;=DATE(YEAR($B$2),MONTH($B$2),25))*('2 Eventi'!$E$3:$E$62&gt;=DATE(YEAR($B$2),MONTH($B$2),25))*('2 Eventi'!$G$3:$G$62="Approvata"),0)),"")),"")</f>
        <v/>
      </c>
      <c r="AB12" s="8" t="str">
        <f>IFERROR(IF(OR(A12="",DAY(EOMONTH($B$2,0))&lt;26),"",IFERROR(INDEX('2 Eventi'!$C$3:$C$62,MATCH(1,('2 Eventi'!$A$3:$A$62=A12)*('2 Eventi'!$D$3:$D$62&lt;=DATE(YEAR($B$2),MONTH($B$2),26))*('2 Eventi'!$E$3:$E$62&gt;=DATE(YEAR($B$2),MONTH($B$2),26))*('2 Eventi'!$G$3:$G$62="Approvata"),0)),"")),"")</f>
        <v/>
      </c>
      <c r="AC12" s="8" t="str">
        <f>IFERROR(IF(OR(A12="",DAY(EOMONTH($B$2,0))&lt;27),"",IFERROR(INDEX('2 Eventi'!$C$3:$C$62,MATCH(1,('2 Eventi'!$A$3:$A$62=A12)*('2 Eventi'!$D$3:$D$62&lt;=DATE(YEAR($B$2),MONTH($B$2),27))*('2 Eventi'!$E$3:$E$62&gt;=DATE(YEAR($B$2),MONTH($B$2),27))*('2 Eventi'!$G$3:$G$62="Approvata"),0)),"")),"")</f>
        <v/>
      </c>
      <c r="AD12" s="8" t="str">
        <f>IFERROR(IF(OR(A12="",DAY(EOMONTH($B$2,0))&lt;28),"",IFERROR(INDEX('2 Eventi'!$C$3:$C$62,MATCH(1,('2 Eventi'!$A$3:$A$62=A12)*('2 Eventi'!$D$3:$D$62&lt;=DATE(YEAR($B$2),MONTH($B$2),28))*('2 Eventi'!$E$3:$E$62&gt;=DATE(YEAR($B$2),MONTH($B$2),28))*('2 Eventi'!$G$3:$G$62="Approvata"),0)),"")),"")</f>
        <v/>
      </c>
      <c r="AE12" s="8" t="str">
        <f>IFERROR(IF(OR(A12="",DAY(EOMONTH($B$2,0))&lt;29),"",IFERROR(INDEX('2 Eventi'!$C$3:$C$62,MATCH(1,('2 Eventi'!$A$3:$A$62=A12)*('2 Eventi'!$D$3:$D$62&lt;=DATE(YEAR($B$2),MONTH($B$2),29))*('2 Eventi'!$E$3:$E$62&gt;=DATE(YEAR($B$2),MONTH($B$2),29))*('2 Eventi'!$G$3:$G$62="Approvata"),0)),"")),"")</f>
        <v/>
      </c>
      <c r="AF12" s="8" t="str">
        <f>IFERROR(IF(OR(A12="",DAY(EOMONTH($B$2,0))&lt;30),"",IFERROR(INDEX('2 Eventi'!$C$3:$C$62,MATCH(1,('2 Eventi'!$A$3:$A$62=A12)*('2 Eventi'!$D$3:$D$62&lt;=DATE(YEAR($B$2),MONTH($B$2),30))*('2 Eventi'!$E$3:$E$62&gt;=DATE(YEAR($B$2),MONTH($B$2),30))*('2 Eventi'!$G$3:$G$62="Approvata"),0)),"")),"")</f>
        <v/>
      </c>
      <c r="AG12" s="8" t="str">
        <f>IFERROR(IF(OR(A12="",DAY(EOMONTH($B$2,0))&lt;31),"",IFERROR(INDEX('2 Eventi'!$C$3:$C$62,MATCH(1,('2 Eventi'!$A$3:$A$62=A12)*('2 Eventi'!$D$3:$D$62&lt;=DATE(YEAR($B$2),MONTH($B$2),31))*('2 Eventi'!$E$3:$E$62&gt;=DATE(YEAR($B$2),MONTH($B$2),31))*('2 Eventi'!$G$3:$G$62="Approvata"),0)),"")),"")</f>
        <v/>
      </c>
      <c r="AH12" s="9">
        <f t="shared" si="0"/>
        <v>31</v>
      </c>
    </row>
    <row r="13" spans="1:34" ht="20.100000000000001" customHeight="1" x14ac:dyDescent="0.25">
      <c r="A13" s="7">
        <f>'1 Dipendenti'!A12</f>
        <v>0</v>
      </c>
      <c r="B13" s="7">
        <f>'1 Dipendenti'!B12</f>
        <v>0</v>
      </c>
      <c r="C13" s="8" t="str">
        <f>IFERROR(IF(OR(A13="",DAY(EOMONTH($B$2,0))&lt;1),"",IFERROR(INDEX('2 Eventi'!$C$3:$C$62,MATCH(1,('2 Eventi'!$A$3:$A$62=A13)*('2 Eventi'!$D$3:$D$62&lt;=DATE(YEAR($B$2),MONTH($B$2),1))*('2 Eventi'!$E$3:$E$62&gt;=DATE(YEAR($B$2),MONTH($B$2),1))*('2 Eventi'!$G$3:$G$62="Approvata"),0)),"")),"")</f>
        <v/>
      </c>
      <c r="D13" s="8" t="str">
        <f>IFERROR(IF(OR(A13="",DAY(EOMONTH($B$2,0))&lt;2),"",IFERROR(INDEX('2 Eventi'!$C$3:$C$62,MATCH(1,('2 Eventi'!$A$3:$A$62=A13)*('2 Eventi'!$D$3:$D$62&lt;=DATE(YEAR($B$2),MONTH($B$2),2))*('2 Eventi'!$E$3:$E$62&gt;=DATE(YEAR($B$2),MONTH($B$2),2))*('2 Eventi'!$G$3:$G$62="Approvata"),0)),"")),"")</f>
        <v/>
      </c>
      <c r="E13" s="8" t="str">
        <f>IFERROR(IF(OR(A13="",DAY(EOMONTH($B$2,0))&lt;3),"",IFERROR(INDEX('2 Eventi'!$C$3:$C$62,MATCH(1,('2 Eventi'!$A$3:$A$62=A13)*('2 Eventi'!$D$3:$D$62&lt;=DATE(YEAR($B$2),MONTH($B$2),3))*('2 Eventi'!$E$3:$E$62&gt;=DATE(YEAR($B$2),MONTH($B$2),3))*('2 Eventi'!$G$3:$G$62="Approvata"),0)),"")),"")</f>
        <v/>
      </c>
      <c r="F13" s="8" t="str">
        <f>IFERROR(IF(OR(A13="",DAY(EOMONTH($B$2,0))&lt;4),"",IFERROR(INDEX('2 Eventi'!$C$3:$C$62,MATCH(1,('2 Eventi'!$A$3:$A$62=A13)*('2 Eventi'!$D$3:$D$62&lt;=DATE(YEAR($B$2),MONTH($B$2),4))*('2 Eventi'!$E$3:$E$62&gt;=DATE(YEAR($B$2),MONTH($B$2),4))*('2 Eventi'!$G$3:$G$62="Approvata"),0)),"")),"")</f>
        <v/>
      </c>
      <c r="G13" s="8" t="str">
        <f>IFERROR(IF(OR(A13="",DAY(EOMONTH($B$2,0))&lt;5),"",IFERROR(INDEX('2 Eventi'!$C$3:$C$62,MATCH(1,('2 Eventi'!$A$3:$A$62=A13)*('2 Eventi'!$D$3:$D$62&lt;=DATE(YEAR($B$2),MONTH($B$2),5))*('2 Eventi'!$E$3:$E$62&gt;=DATE(YEAR($B$2),MONTH($B$2),5))*('2 Eventi'!$G$3:$G$62="Approvata"),0)),"")),"")</f>
        <v/>
      </c>
      <c r="H13" s="8" t="str">
        <f>IFERROR(IF(OR(A13="",DAY(EOMONTH($B$2,0))&lt;6),"",IFERROR(INDEX('2 Eventi'!$C$3:$C$62,MATCH(1,('2 Eventi'!$A$3:$A$62=A13)*('2 Eventi'!$D$3:$D$62&lt;=DATE(YEAR($B$2),MONTH($B$2),6))*('2 Eventi'!$E$3:$E$62&gt;=DATE(YEAR($B$2),MONTH($B$2),6))*('2 Eventi'!$G$3:$G$62="Approvata"),0)),"")),"")</f>
        <v/>
      </c>
      <c r="I13" s="8" t="str">
        <f>IFERROR(IF(OR(A13="",DAY(EOMONTH($B$2,0))&lt;7),"",IFERROR(INDEX('2 Eventi'!$C$3:$C$62,MATCH(1,('2 Eventi'!$A$3:$A$62=A13)*('2 Eventi'!$D$3:$D$62&lt;=DATE(YEAR($B$2),MONTH($B$2),7))*('2 Eventi'!$E$3:$E$62&gt;=DATE(YEAR($B$2),MONTH($B$2),7))*('2 Eventi'!$G$3:$G$62="Approvata"),0)),"")),"")</f>
        <v/>
      </c>
      <c r="J13" s="8" t="str">
        <f>IFERROR(IF(OR(A13="",DAY(EOMONTH($B$2,0))&lt;8),"",IFERROR(INDEX('2 Eventi'!$C$3:$C$62,MATCH(1,('2 Eventi'!$A$3:$A$62=A13)*('2 Eventi'!$D$3:$D$62&lt;=DATE(YEAR($B$2),MONTH($B$2),8))*('2 Eventi'!$E$3:$E$62&gt;=DATE(YEAR($B$2),MONTH($B$2),8))*('2 Eventi'!$G$3:$G$62="Approvata"),0)),"")),"")</f>
        <v/>
      </c>
      <c r="K13" s="8" t="str">
        <f>IFERROR(IF(OR(A13="",DAY(EOMONTH($B$2,0))&lt;9),"",IFERROR(INDEX('2 Eventi'!$C$3:$C$62,MATCH(1,('2 Eventi'!$A$3:$A$62=A13)*('2 Eventi'!$D$3:$D$62&lt;=DATE(YEAR($B$2),MONTH($B$2),9))*('2 Eventi'!$E$3:$E$62&gt;=DATE(YEAR($B$2),MONTH($B$2),9))*('2 Eventi'!$G$3:$G$62="Approvata"),0)),"")),"")</f>
        <v/>
      </c>
      <c r="L13" s="8" t="str">
        <f>IFERROR(IF(OR(A13="",DAY(EOMONTH($B$2,0))&lt;10),"",IFERROR(INDEX('2 Eventi'!$C$3:$C$62,MATCH(1,('2 Eventi'!$A$3:$A$62=A13)*('2 Eventi'!$D$3:$D$62&lt;=DATE(YEAR($B$2),MONTH($B$2),10))*('2 Eventi'!$E$3:$E$62&gt;=DATE(YEAR($B$2),MONTH($B$2),10))*('2 Eventi'!$G$3:$G$62="Approvata"),0)),"")),"")</f>
        <v/>
      </c>
      <c r="M13" s="8" t="str">
        <f>IFERROR(IF(OR(A13="",DAY(EOMONTH($B$2,0))&lt;11),"",IFERROR(INDEX('2 Eventi'!$C$3:$C$62,MATCH(1,('2 Eventi'!$A$3:$A$62=A13)*('2 Eventi'!$D$3:$D$62&lt;=DATE(YEAR($B$2),MONTH($B$2),11))*('2 Eventi'!$E$3:$E$62&gt;=DATE(YEAR($B$2),MONTH($B$2),11))*('2 Eventi'!$G$3:$G$62="Approvata"),0)),"")),"")</f>
        <v/>
      </c>
      <c r="N13" s="8" t="str">
        <f>IFERROR(IF(OR(A13="",DAY(EOMONTH($B$2,0))&lt;12),"",IFERROR(INDEX('2 Eventi'!$C$3:$C$62,MATCH(1,('2 Eventi'!$A$3:$A$62=A13)*('2 Eventi'!$D$3:$D$62&lt;=DATE(YEAR($B$2),MONTH($B$2),12))*('2 Eventi'!$E$3:$E$62&gt;=DATE(YEAR($B$2),MONTH($B$2),12))*('2 Eventi'!$G$3:$G$62="Approvata"),0)),"")),"")</f>
        <v/>
      </c>
      <c r="O13" s="8" t="str">
        <f>IFERROR(IF(OR(A13="",DAY(EOMONTH($B$2,0))&lt;13),"",IFERROR(INDEX('2 Eventi'!$C$3:$C$62,MATCH(1,('2 Eventi'!$A$3:$A$62=A13)*('2 Eventi'!$D$3:$D$62&lt;=DATE(YEAR($B$2),MONTH($B$2),13))*('2 Eventi'!$E$3:$E$62&gt;=DATE(YEAR($B$2),MONTH($B$2),13))*('2 Eventi'!$G$3:$G$62="Approvata"),0)),"")),"")</f>
        <v/>
      </c>
      <c r="P13" s="8" t="str">
        <f>IFERROR(IF(OR(A13="",DAY(EOMONTH($B$2,0))&lt;14),"",IFERROR(INDEX('2 Eventi'!$C$3:$C$62,MATCH(1,('2 Eventi'!$A$3:$A$62=A13)*('2 Eventi'!$D$3:$D$62&lt;=DATE(YEAR($B$2),MONTH($B$2),14))*('2 Eventi'!$E$3:$E$62&gt;=DATE(YEAR($B$2),MONTH($B$2),14))*('2 Eventi'!$G$3:$G$62="Approvata"),0)),"")),"")</f>
        <v/>
      </c>
      <c r="Q13" s="8" t="str">
        <f>IFERROR(IF(OR(A13="",DAY(EOMONTH($B$2,0))&lt;15),"",IFERROR(INDEX('2 Eventi'!$C$3:$C$62,MATCH(1,('2 Eventi'!$A$3:$A$62=A13)*('2 Eventi'!$D$3:$D$62&lt;=DATE(YEAR($B$2),MONTH($B$2),15))*('2 Eventi'!$E$3:$E$62&gt;=DATE(YEAR($B$2),MONTH($B$2),15))*('2 Eventi'!$G$3:$G$62="Approvata"),0)),"")),"")</f>
        <v/>
      </c>
      <c r="R13" s="8" t="str">
        <f>IFERROR(IF(OR(A13="",DAY(EOMONTH($B$2,0))&lt;16),"",IFERROR(INDEX('2 Eventi'!$C$3:$C$62,MATCH(1,('2 Eventi'!$A$3:$A$62=A13)*('2 Eventi'!$D$3:$D$62&lt;=DATE(YEAR($B$2),MONTH($B$2),16))*('2 Eventi'!$E$3:$E$62&gt;=DATE(YEAR($B$2),MONTH($B$2),16))*('2 Eventi'!$G$3:$G$62="Approvata"),0)),"")),"")</f>
        <v/>
      </c>
      <c r="S13" s="8" t="str">
        <f>IFERROR(IF(OR(A13="",DAY(EOMONTH($B$2,0))&lt;17),"",IFERROR(INDEX('2 Eventi'!$C$3:$C$62,MATCH(1,('2 Eventi'!$A$3:$A$62=A13)*('2 Eventi'!$D$3:$D$62&lt;=DATE(YEAR($B$2),MONTH($B$2),17))*('2 Eventi'!$E$3:$E$62&gt;=DATE(YEAR($B$2),MONTH($B$2),17))*('2 Eventi'!$G$3:$G$62="Approvata"),0)),"")),"")</f>
        <v/>
      </c>
      <c r="T13" s="8" t="str">
        <f>IFERROR(IF(OR(A13="",DAY(EOMONTH($B$2,0))&lt;18),"",IFERROR(INDEX('2 Eventi'!$C$3:$C$62,MATCH(1,('2 Eventi'!$A$3:$A$62=A13)*('2 Eventi'!$D$3:$D$62&lt;=DATE(YEAR($B$2),MONTH($B$2),18))*('2 Eventi'!$E$3:$E$62&gt;=DATE(YEAR($B$2),MONTH($B$2),18))*('2 Eventi'!$G$3:$G$62="Approvata"),0)),"")),"")</f>
        <v/>
      </c>
      <c r="U13" s="8" t="str">
        <f>IFERROR(IF(OR(A13="",DAY(EOMONTH($B$2,0))&lt;19),"",IFERROR(INDEX('2 Eventi'!$C$3:$C$62,MATCH(1,('2 Eventi'!$A$3:$A$62=A13)*('2 Eventi'!$D$3:$D$62&lt;=DATE(YEAR($B$2),MONTH($B$2),19))*('2 Eventi'!$E$3:$E$62&gt;=DATE(YEAR($B$2),MONTH($B$2),19))*('2 Eventi'!$G$3:$G$62="Approvata"),0)),"")),"")</f>
        <v/>
      </c>
      <c r="V13" s="8" t="str">
        <f>IFERROR(IF(OR(A13="",DAY(EOMONTH($B$2,0))&lt;20),"",IFERROR(INDEX('2 Eventi'!$C$3:$C$62,MATCH(1,('2 Eventi'!$A$3:$A$62=A13)*('2 Eventi'!$D$3:$D$62&lt;=DATE(YEAR($B$2),MONTH($B$2),20))*('2 Eventi'!$E$3:$E$62&gt;=DATE(YEAR($B$2),MONTH($B$2),20))*('2 Eventi'!$G$3:$G$62="Approvata"),0)),"")),"")</f>
        <v/>
      </c>
      <c r="W13" s="8" t="str">
        <f>IFERROR(IF(OR(A13="",DAY(EOMONTH($B$2,0))&lt;21),"",IFERROR(INDEX('2 Eventi'!$C$3:$C$62,MATCH(1,('2 Eventi'!$A$3:$A$62=A13)*('2 Eventi'!$D$3:$D$62&lt;=DATE(YEAR($B$2),MONTH($B$2),21))*('2 Eventi'!$E$3:$E$62&gt;=DATE(YEAR($B$2),MONTH($B$2),21))*('2 Eventi'!$G$3:$G$62="Approvata"),0)),"")),"")</f>
        <v/>
      </c>
      <c r="X13" s="8" t="str">
        <f>IFERROR(IF(OR(A13="",DAY(EOMONTH($B$2,0))&lt;22),"",IFERROR(INDEX('2 Eventi'!$C$3:$C$62,MATCH(1,('2 Eventi'!$A$3:$A$62=A13)*('2 Eventi'!$D$3:$D$62&lt;=DATE(YEAR($B$2),MONTH($B$2),22))*('2 Eventi'!$E$3:$E$62&gt;=DATE(YEAR($B$2),MONTH($B$2),22))*('2 Eventi'!$G$3:$G$62="Approvata"),0)),"")),"")</f>
        <v/>
      </c>
      <c r="Y13" s="8" t="str">
        <f>IFERROR(IF(OR(A13="",DAY(EOMONTH($B$2,0))&lt;23),"",IFERROR(INDEX('2 Eventi'!$C$3:$C$62,MATCH(1,('2 Eventi'!$A$3:$A$62=A13)*('2 Eventi'!$D$3:$D$62&lt;=DATE(YEAR($B$2),MONTH($B$2),23))*('2 Eventi'!$E$3:$E$62&gt;=DATE(YEAR($B$2),MONTH($B$2),23))*('2 Eventi'!$G$3:$G$62="Approvata"),0)),"")),"")</f>
        <v/>
      </c>
      <c r="Z13" s="8" t="str">
        <f>IFERROR(IF(OR(A13="",DAY(EOMONTH($B$2,0))&lt;24),"",IFERROR(INDEX('2 Eventi'!$C$3:$C$62,MATCH(1,('2 Eventi'!$A$3:$A$62=A13)*('2 Eventi'!$D$3:$D$62&lt;=DATE(YEAR($B$2),MONTH($B$2),24))*('2 Eventi'!$E$3:$E$62&gt;=DATE(YEAR($B$2),MONTH($B$2),24))*('2 Eventi'!$G$3:$G$62="Approvata"),0)),"")),"")</f>
        <v/>
      </c>
      <c r="AA13" s="8" t="str">
        <f>IFERROR(IF(OR(A13="",DAY(EOMONTH($B$2,0))&lt;25),"",IFERROR(INDEX('2 Eventi'!$C$3:$C$62,MATCH(1,('2 Eventi'!$A$3:$A$62=A13)*('2 Eventi'!$D$3:$D$62&lt;=DATE(YEAR($B$2),MONTH($B$2),25))*('2 Eventi'!$E$3:$E$62&gt;=DATE(YEAR($B$2),MONTH($B$2),25))*('2 Eventi'!$G$3:$G$62="Approvata"),0)),"")),"")</f>
        <v/>
      </c>
      <c r="AB13" s="8" t="str">
        <f>IFERROR(IF(OR(A13="",DAY(EOMONTH($B$2,0))&lt;26),"",IFERROR(INDEX('2 Eventi'!$C$3:$C$62,MATCH(1,('2 Eventi'!$A$3:$A$62=A13)*('2 Eventi'!$D$3:$D$62&lt;=DATE(YEAR($B$2),MONTH($B$2),26))*('2 Eventi'!$E$3:$E$62&gt;=DATE(YEAR($B$2),MONTH($B$2),26))*('2 Eventi'!$G$3:$G$62="Approvata"),0)),"")),"")</f>
        <v/>
      </c>
      <c r="AC13" s="8" t="str">
        <f>IFERROR(IF(OR(A13="",DAY(EOMONTH($B$2,0))&lt;27),"",IFERROR(INDEX('2 Eventi'!$C$3:$C$62,MATCH(1,('2 Eventi'!$A$3:$A$62=A13)*('2 Eventi'!$D$3:$D$62&lt;=DATE(YEAR($B$2),MONTH($B$2),27))*('2 Eventi'!$E$3:$E$62&gt;=DATE(YEAR($B$2),MONTH($B$2),27))*('2 Eventi'!$G$3:$G$62="Approvata"),0)),"")),"")</f>
        <v/>
      </c>
      <c r="AD13" s="8" t="str">
        <f>IFERROR(IF(OR(A13="",DAY(EOMONTH($B$2,0))&lt;28),"",IFERROR(INDEX('2 Eventi'!$C$3:$C$62,MATCH(1,('2 Eventi'!$A$3:$A$62=A13)*('2 Eventi'!$D$3:$D$62&lt;=DATE(YEAR($B$2),MONTH($B$2),28))*('2 Eventi'!$E$3:$E$62&gt;=DATE(YEAR($B$2),MONTH($B$2),28))*('2 Eventi'!$G$3:$G$62="Approvata"),0)),"")),"")</f>
        <v/>
      </c>
      <c r="AE13" s="8" t="str">
        <f>IFERROR(IF(OR(A13="",DAY(EOMONTH($B$2,0))&lt;29),"",IFERROR(INDEX('2 Eventi'!$C$3:$C$62,MATCH(1,('2 Eventi'!$A$3:$A$62=A13)*('2 Eventi'!$D$3:$D$62&lt;=DATE(YEAR($B$2),MONTH($B$2),29))*('2 Eventi'!$E$3:$E$62&gt;=DATE(YEAR($B$2),MONTH($B$2),29))*('2 Eventi'!$G$3:$G$62="Approvata"),0)),"")),"")</f>
        <v/>
      </c>
      <c r="AF13" s="8" t="str">
        <f>IFERROR(IF(OR(A13="",DAY(EOMONTH($B$2,0))&lt;30),"",IFERROR(INDEX('2 Eventi'!$C$3:$C$62,MATCH(1,('2 Eventi'!$A$3:$A$62=A13)*('2 Eventi'!$D$3:$D$62&lt;=DATE(YEAR($B$2),MONTH($B$2),30))*('2 Eventi'!$E$3:$E$62&gt;=DATE(YEAR($B$2),MONTH($B$2),30))*('2 Eventi'!$G$3:$G$62="Approvata"),0)),"")),"")</f>
        <v/>
      </c>
      <c r="AG13" s="8" t="str">
        <f>IFERROR(IF(OR(A13="",DAY(EOMONTH($B$2,0))&lt;31),"",IFERROR(INDEX('2 Eventi'!$C$3:$C$62,MATCH(1,('2 Eventi'!$A$3:$A$62=A13)*('2 Eventi'!$D$3:$D$62&lt;=DATE(YEAR($B$2),MONTH($B$2),31))*('2 Eventi'!$E$3:$E$62&gt;=DATE(YEAR($B$2),MONTH($B$2),31))*('2 Eventi'!$G$3:$G$62="Approvata"),0)),"")),"")</f>
        <v/>
      </c>
      <c r="AH13" s="9">
        <f t="shared" si="0"/>
        <v>31</v>
      </c>
    </row>
    <row r="14" spans="1:34" ht="20.100000000000001" customHeight="1" x14ac:dyDescent="0.25">
      <c r="A14" s="7">
        <f>'1 Dipendenti'!A13</f>
        <v>0</v>
      </c>
      <c r="B14" s="7">
        <f>'1 Dipendenti'!B13</f>
        <v>0</v>
      </c>
      <c r="C14" s="8" t="str">
        <f>IFERROR(IF(OR(A14="",DAY(EOMONTH($B$2,0))&lt;1),"",IFERROR(INDEX('2 Eventi'!$C$3:$C$62,MATCH(1,('2 Eventi'!$A$3:$A$62=A14)*('2 Eventi'!$D$3:$D$62&lt;=DATE(YEAR($B$2),MONTH($B$2),1))*('2 Eventi'!$E$3:$E$62&gt;=DATE(YEAR($B$2),MONTH($B$2),1))*('2 Eventi'!$G$3:$G$62="Approvata"),0)),"")),"")</f>
        <v/>
      </c>
      <c r="D14" s="8" t="str">
        <f>IFERROR(IF(OR(A14="",DAY(EOMONTH($B$2,0))&lt;2),"",IFERROR(INDEX('2 Eventi'!$C$3:$C$62,MATCH(1,('2 Eventi'!$A$3:$A$62=A14)*('2 Eventi'!$D$3:$D$62&lt;=DATE(YEAR($B$2),MONTH($B$2),2))*('2 Eventi'!$E$3:$E$62&gt;=DATE(YEAR($B$2),MONTH($B$2),2))*('2 Eventi'!$G$3:$G$62="Approvata"),0)),"")),"")</f>
        <v/>
      </c>
      <c r="E14" s="8" t="str">
        <f>IFERROR(IF(OR(A14="",DAY(EOMONTH($B$2,0))&lt;3),"",IFERROR(INDEX('2 Eventi'!$C$3:$C$62,MATCH(1,('2 Eventi'!$A$3:$A$62=A14)*('2 Eventi'!$D$3:$D$62&lt;=DATE(YEAR($B$2),MONTH($B$2),3))*('2 Eventi'!$E$3:$E$62&gt;=DATE(YEAR($B$2),MONTH($B$2),3))*('2 Eventi'!$G$3:$G$62="Approvata"),0)),"")),"")</f>
        <v/>
      </c>
      <c r="F14" s="8" t="str">
        <f>IFERROR(IF(OR(A14="",DAY(EOMONTH($B$2,0))&lt;4),"",IFERROR(INDEX('2 Eventi'!$C$3:$C$62,MATCH(1,('2 Eventi'!$A$3:$A$62=A14)*('2 Eventi'!$D$3:$D$62&lt;=DATE(YEAR($B$2),MONTH($B$2),4))*('2 Eventi'!$E$3:$E$62&gt;=DATE(YEAR($B$2),MONTH($B$2),4))*('2 Eventi'!$G$3:$G$62="Approvata"),0)),"")),"")</f>
        <v/>
      </c>
      <c r="G14" s="8" t="str">
        <f>IFERROR(IF(OR(A14="",DAY(EOMONTH($B$2,0))&lt;5),"",IFERROR(INDEX('2 Eventi'!$C$3:$C$62,MATCH(1,('2 Eventi'!$A$3:$A$62=A14)*('2 Eventi'!$D$3:$D$62&lt;=DATE(YEAR($B$2),MONTH($B$2),5))*('2 Eventi'!$E$3:$E$62&gt;=DATE(YEAR($B$2),MONTH($B$2),5))*('2 Eventi'!$G$3:$G$62="Approvata"),0)),"")),"")</f>
        <v/>
      </c>
      <c r="H14" s="8" t="str">
        <f>IFERROR(IF(OR(A14="",DAY(EOMONTH($B$2,0))&lt;6),"",IFERROR(INDEX('2 Eventi'!$C$3:$C$62,MATCH(1,('2 Eventi'!$A$3:$A$62=A14)*('2 Eventi'!$D$3:$D$62&lt;=DATE(YEAR($B$2),MONTH($B$2),6))*('2 Eventi'!$E$3:$E$62&gt;=DATE(YEAR($B$2),MONTH($B$2),6))*('2 Eventi'!$G$3:$G$62="Approvata"),0)),"")),"")</f>
        <v/>
      </c>
      <c r="I14" s="8" t="str">
        <f>IFERROR(IF(OR(A14="",DAY(EOMONTH($B$2,0))&lt;7),"",IFERROR(INDEX('2 Eventi'!$C$3:$C$62,MATCH(1,('2 Eventi'!$A$3:$A$62=A14)*('2 Eventi'!$D$3:$D$62&lt;=DATE(YEAR($B$2),MONTH($B$2),7))*('2 Eventi'!$E$3:$E$62&gt;=DATE(YEAR($B$2),MONTH($B$2),7))*('2 Eventi'!$G$3:$G$62="Approvata"),0)),"")),"")</f>
        <v/>
      </c>
      <c r="J14" s="8" t="str">
        <f>IFERROR(IF(OR(A14="",DAY(EOMONTH($B$2,0))&lt;8),"",IFERROR(INDEX('2 Eventi'!$C$3:$C$62,MATCH(1,('2 Eventi'!$A$3:$A$62=A14)*('2 Eventi'!$D$3:$D$62&lt;=DATE(YEAR($B$2),MONTH($B$2),8))*('2 Eventi'!$E$3:$E$62&gt;=DATE(YEAR($B$2),MONTH($B$2),8))*('2 Eventi'!$G$3:$G$62="Approvata"),0)),"")),"")</f>
        <v/>
      </c>
      <c r="K14" s="8" t="str">
        <f>IFERROR(IF(OR(A14="",DAY(EOMONTH($B$2,0))&lt;9),"",IFERROR(INDEX('2 Eventi'!$C$3:$C$62,MATCH(1,('2 Eventi'!$A$3:$A$62=A14)*('2 Eventi'!$D$3:$D$62&lt;=DATE(YEAR($B$2),MONTH($B$2),9))*('2 Eventi'!$E$3:$E$62&gt;=DATE(YEAR($B$2),MONTH($B$2),9))*('2 Eventi'!$G$3:$G$62="Approvata"),0)),"")),"")</f>
        <v/>
      </c>
      <c r="L14" s="8" t="str">
        <f>IFERROR(IF(OR(A14="",DAY(EOMONTH($B$2,0))&lt;10),"",IFERROR(INDEX('2 Eventi'!$C$3:$C$62,MATCH(1,('2 Eventi'!$A$3:$A$62=A14)*('2 Eventi'!$D$3:$D$62&lt;=DATE(YEAR($B$2),MONTH($B$2),10))*('2 Eventi'!$E$3:$E$62&gt;=DATE(YEAR($B$2),MONTH($B$2),10))*('2 Eventi'!$G$3:$G$62="Approvata"),0)),"")),"")</f>
        <v/>
      </c>
      <c r="M14" s="8" t="str">
        <f>IFERROR(IF(OR(A14="",DAY(EOMONTH($B$2,0))&lt;11),"",IFERROR(INDEX('2 Eventi'!$C$3:$C$62,MATCH(1,('2 Eventi'!$A$3:$A$62=A14)*('2 Eventi'!$D$3:$D$62&lt;=DATE(YEAR($B$2),MONTH($B$2),11))*('2 Eventi'!$E$3:$E$62&gt;=DATE(YEAR($B$2),MONTH($B$2),11))*('2 Eventi'!$G$3:$G$62="Approvata"),0)),"")),"")</f>
        <v/>
      </c>
      <c r="N14" s="8" t="str">
        <f>IFERROR(IF(OR(A14="",DAY(EOMONTH($B$2,0))&lt;12),"",IFERROR(INDEX('2 Eventi'!$C$3:$C$62,MATCH(1,('2 Eventi'!$A$3:$A$62=A14)*('2 Eventi'!$D$3:$D$62&lt;=DATE(YEAR($B$2),MONTH($B$2),12))*('2 Eventi'!$E$3:$E$62&gt;=DATE(YEAR($B$2),MONTH($B$2),12))*('2 Eventi'!$G$3:$G$62="Approvata"),0)),"")),"")</f>
        <v/>
      </c>
      <c r="O14" s="8" t="str">
        <f>IFERROR(IF(OR(A14="",DAY(EOMONTH($B$2,0))&lt;13),"",IFERROR(INDEX('2 Eventi'!$C$3:$C$62,MATCH(1,('2 Eventi'!$A$3:$A$62=A14)*('2 Eventi'!$D$3:$D$62&lt;=DATE(YEAR($B$2),MONTH($B$2),13))*('2 Eventi'!$E$3:$E$62&gt;=DATE(YEAR($B$2),MONTH($B$2),13))*('2 Eventi'!$G$3:$G$62="Approvata"),0)),"")),"")</f>
        <v/>
      </c>
      <c r="P14" s="8" t="str">
        <f>IFERROR(IF(OR(A14="",DAY(EOMONTH($B$2,0))&lt;14),"",IFERROR(INDEX('2 Eventi'!$C$3:$C$62,MATCH(1,('2 Eventi'!$A$3:$A$62=A14)*('2 Eventi'!$D$3:$D$62&lt;=DATE(YEAR($B$2),MONTH($B$2),14))*('2 Eventi'!$E$3:$E$62&gt;=DATE(YEAR($B$2),MONTH($B$2),14))*('2 Eventi'!$G$3:$G$62="Approvata"),0)),"")),"")</f>
        <v/>
      </c>
      <c r="Q14" s="8" t="str">
        <f>IFERROR(IF(OR(A14="",DAY(EOMONTH($B$2,0))&lt;15),"",IFERROR(INDEX('2 Eventi'!$C$3:$C$62,MATCH(1,('2 Eventi'!$A$3:$A$62=A14)*('2 Eventi'!$D$3:$D$62&lt;=DATE(YEAR($B$2),MONTH($B$2),15))*('2 Eventi'!$E$3:$E$62&gt;=DATE(YEAR($B$2),MONTH($B$2),15))*('2 Eventi'!$G$3:$G$62="Approvata"),0)),"")),"")</f>
        <v/>
      </c>
      <c r="R14" s="8" t="str">
        <f>IFERROR(IF(OR(A14="",DAY(EOMONTH($B$2,0))&lt;16),"",IFERROR(INDEX('2 Eventi'!$C$3:$C$62,MATCH(1,('2 Eventi'!$A$3:$A$62=A14)*('2 Eventi'!$D$3:$D$62&lt;=DATE(YEAR($B$2),MONTH($B$2),16))*('2 Eventi'!$E$3:$E$62&gt;=DATE(YEAR($B$2),MONTH($B$2),16))*('2 Eventi'!$G$3:$G$62="Approvata"),0)),"")),"")</f>
        <v/>
      </c>
      <c r="S14" s="8" t="str">
        <f>IFERROR(IF(OR(A14="",DAY(EOMONTH($B$2,0))&lt;17),"",IFERROR(INDEX('2 Eventi'!$C$3:$C$62,MATCH(1,('2 Eventi'!$A$3:$A$62=A14)*('2 Eventi'!$D$3:$D$62&lt;=DATE(YEAR($B$2),MONTH($B$2),17))*('2 Eventi'!$E$3:$E$62&gt;=DATE(YEAR($B$2),MONTH($B$2),17))*('2 Eventi'!$G$3:$G$62="Approvata"),0)),"")),"")</f>
        <v/>
      </c>
      <c r="T14" s="8" t="str">
        <f>IFERROR(IF(OR(A14="",DAY(EOMONTH($B$2,0))&lt;18),"",IFERROR(INDEX('2 Eventi'!$C$3:$C$62,MATCH(1,('2 Eventi'!$A$3:$A$62=A14)*('2 Eventi'!$D$3:$D$62&lt;=DATE(YEAR($B$2),MONTH($B$2),18))*('2 Eventi'!$E$3:$E$62&gt;=DATE(YEAR($B$2),MONTH($B$2),18))*('2 Eventi'!$G$3:$G$62="Approvata"),0)),"")),"")</f>
        <v/>
      </c>
      <c r="U14" s="8" t="str">
        <f>IFERROR(IF(OR(A14="",DAY(EOMONTH($B$2,0))&lt;19),"",IFERROR(INDEX('2 Eventi'!$C$3:$C$62,MATCH(1,('2 Eventi'!$A$3:$A$62=A14)*('2 Eventi'!$D$3:$D$62&lt;=DATE(YEAR($B$2),MONTH($B$2),19))*('2 Eventi'!$E$3:$E$62&gt;=DATE(YEAR($B$2),MONTH($B$2),19))*('2 Eventi'!$G$3:$G$62="Approvata"),0)),"")),"")</f>
        <v/>
      </c>
      <c r="V14" s="8" t="str">
        <f>IFERROR(IF(OR(A14="",DAY(EOMONTH($B$2,0))&lt;20),"",IFERROR(INDEX('2 Eventi'!$C$3:$C$62,MATCH(1,('2 Eventi'!$A$3:$A$62=A14)*('2 Eventi'!$D$3:$D$62&lt;=DATE(YEAR($B$2),MONTH($B$2),20))*('2 Eventi'!$E$3:$E$62&gt;=DATE(YEAR($B$2),MONTH($B$2),20))*('2 Eventi'!$G$3:$G$62="Approvata"),0)),"")),"")</f>
        <v/>
      </c>
      <c r="W14" s="8" t="str">
        <f>IFERROR(IF(OR(A14="",DAY(EOMONTH($B$2,0))&lt;21),"",IFERROR(INDEX('2 Eventi'!$C$3:$C$62,MATCH(1,('2 Eventi'!$A$3:$A$62=A14)*('2 Eventi'!$D$3:$D$62&lt;=DATE(YEAR($B$2),MONTH($B$2),21))*('2 Eventi'!$E$3:$E$62&gt;=DATE(YEAR($B$2),MONTH($B$2),21))*('2 Eventi'!$G$3:$G$62="Approvata"),0)),"")),"")</f>
        <v/>
      </c>
      <c r="X14" s="8" t="str">
        <f>IFERROR(IF(OR(A14="",DAY(EOMONTH($B$2,0))&lt;22),"",IFERROR(INDEX('2 Eventi'!$C$3:$C$62,MATCH(1,('2 Eventi'!$A$3:$A$62=A14)*('2 Eventi'!$D$3:$D$62&lt;=DATE(YEAR($B$2),MONTH($B$2),22))*('2 Eventi'!$E$3:$E$62&gt;=DATE(YEAR($B$2),MONTH($B$2),22))*('2 Eventi'!$G$3:$G$62="Approvata"),0)),"")),"")</f>
        <v/>
      </c>
      <c r="Y14" s="8" t="str">
        <f>IFERROR(IF(OR(A14="",DAY(EOMONTH($B$2,0))&lt;23),"",IFERROR(INDEX('2 Eventi'!$C$3:$C$62,MATCH(1,('2 Eventi'!$A$3:$A$62=A14)*('2 Eventi'!$D$3:$D$62&lt;=DATE(YEAR($B$2),MONTH($B$2),23))*('2 Eventi'!$E$3:$E$62&gt;=DATE(YEAR($B$2),MONTH($B$2),23))*('2 Eventi'!$G$3:$G$62="Approvata"),0)),"")),"")</f>
        <v/>
      </c>
      <c r="Z14" s="8" t="str">
        <f>IFERROR(IF(OR(A14="",DAY(EOMONTH($B$2,0))&lt;24),"",IFERROR(INDEX('2 Eventi'!$C$3:$C$62,MATCH(1,('2 Eventi'!$A$3:$A$62=A14)*('2 Eventi'!$D$3:$D$62&lt;=DATE(YEAR($B$2),MONTH($B$2),24))*('2 Eventi'!$E$3:$E$62&gt;=DATE(YEAR($B$2),MONTH($B$2),24))*('2 Eventi'!$G$3:$G$62="Approvata"),0)),"")),"")</f>
        <v/>
      </c>
      <c r="AA14" s="8" t="str">
        <f>IFERROR(IF(OR(A14="",DAY(EOMONTH($B$2,0))&lt;25),"",IFERROR(INDEX('2 Eventi'!$C$3:$C$62,MATCH(1,('2 Eventi'!$A$3:$A$62=A14)*('2 Eventi'!$D$3:$D$62&lt;=DATE(YEAR($B$2),MONTH($B$2),25))*('2 Eventi'!$E$3:$E$62&gt;=DATE(YEAR($B$2),MONTH($B$2),25))*('2 Eventi'!$G$3:$G$62="Approvata"),0)),"")),"")</f>
        <v/>
      </c>
      <c r="AB14" s="8" t="str">
        <f>IFERROR(IF(OR(A14="",DAY(EOMONTH($B$2,0))&lt;26),"",IFERROR(INDEX('2 Eventi'!$C$3:$C$62,MATCH(1,('2 Eventi'!$A$3:$A$62=A14)*('2 Eventi'!$D$3:$D$62&lt;=DATE(YEAR($B$2),MONTH($B$2),26))*('2 Eventi'!$E$3:$E$62&gt;=DATE(YEAR($B$2),MONTH($B$2),26))*('2 Eventi'!$G$3:$G$62="Approvata"),0)),"")),"")</f>
        <v/>
      </c>
      <c r="AC14" s="8" t="str">
        <f>IFERROR(IF(OR(A14="",DAY(EOMONTH($B$2,0))&lt;27),"",IFERROR(INDEX('2 Eventi'!$C$3:$C$62,MATCH(1,('2 Eventi'!$A$3:$A$62=A14)*('2 Eventi'!$D$3:$D$62&lt;=DATE(YEAR($B$2),MONTH($B$2),27))*('2 Eventi'!$E$3:$E$62&gt;=DATE(YEAR($B$2),MONTH($B$2),27))*('2 Eventi'!$G$3:$G$62="Approvata"),0)),"")),"")</f>
        <v/>
      </c>
      <c r="AD14" s="8" t="str">
        <f>IFERROR(IF(OR(A14="",DAY(EOMONTH($B$2,0))&lt;28),"",IFERROR(INDEX('2 Eventi'!$C$3:$C$62,MATCH(1,('2 Eventi'!$A$3:$A$62=A14)*('2 Eventi'!$D$3:$D$62&lt;=DATE(YEAR($B$2),MONTH($B$2),28))*('2 Eventi'!$E$3:$E$62&gt;=DATE(YEAR($B$2),MONTH($B$2),28))*('2 Eventi'!$G$3:$G$62="Approvata"),0)),"")),"")</f>
        <v/>
      </c>
      <c r="AE14" s="8" t="str">
        <f>IFERROR(IF(OR(A14="",DAY(EOMONTH($B$2,0))&lt;29),"",IFERROR(INDEX('2 Eventi'!$C$3:$C$62,MATCH(1,('2 Eventi'!$A$3:$A$62=A14)*('2 Eventi'!$D$3:$D$62&lt;=DATE(YEAR($B$2),MONTH($B$2),29))*('2 Eventi'!$E$3:$E$62&gt;=DATE(YEAR($B$2),MONTH($B$2),29))*('2 Eventi'!$G$3:$G$62="Approvata"),0)),"")),"")</f>
        <v/>
      </c>
      <c r="AF14" s="8" t="str">
        <f>IFERROR(IF(OR(A14="",DAY(EOMONTH($B$2,0))&lt;30),"",IFERROR(INDEX('2 Eventi'!$C$3:$C$62,MATCH(1,('2 Eventi'!$A$3:$A$62=A14)*('2 Eventi'!$D$3:$D$62&lt;=DATE(YEAR($B$2),MONTH($B$2),30))*('2 Eventi'!$E$3:$E$62&gt;=DATE(YEAR($B$2),MONTH($B$2),30))*('2 Eventi'!$G$3:$G$62="Approvata"),0)),"")),"")</f>
        <v/>
      </c>
      <c r="AG14" s="8" t="str">
        <f>IFERROR(IF(OR(A14="",DAY(EOMONTH($B$2,0))&lt;31),"",IFERROR(INDEX('2 Eventi'!$C$3:$C$62,MATCH(1,('2 Eventi'!$A$3:$A$62=A14)*('2 Eventi'!$D$3:$D$62&lt;=DATE(YEAR($B$2),MONTH($B$2),31))*('2 Eventi'!$E$3:$E$62&gt;=DATE(YEAR($B$2),MONTH($B$2),31))*('2 Eventi'!$G$3:$G$62="Approvata"),0)),"")),"")</f>
        <v/>
      </c>
      <c r="AH14" s="9">
        <f t="shared" si="0"/>
        <v>31</v>
      </c>
    </row>
    <row r="15" spans="1:34" ht="20.100000000000001" customHeight="1" x14ac:dyDescent="0.25">
      <c r="A15" s="7">
        <f>'1 Dipendenti'!A14</f>
        <v>0</v>
      </c>
      <c r="B15" s="7">
        <f>'1 Dipendenti'!B14</f>
        <v>0</v>
      </c>
      <c r="C15" s="8" t="str">
        <f>IFERROR(IF(OR(A15="",DAY(EOMONTH($B$2,0))&lt;1),"",IFERROR(INDEX('2 Eventi'!$C$3:$C$62,MATCH(1,('2 Eventi'!$A$3:$A$62=A15)*('2 Eventi'!$D$3:$D$62&lt;=DATE(YEAR($B$2),MONTH($B$2),1))*('2 Eventi'!$E$3:$E$62&gt;=DATE(YEAR($B$2),MONTH($B$2),1))*('2 Eventi'!$G$3:$G$62="Approvata"),0)),"")),"")</f>
        <v/>
      </c>
      <c r="D15" s="8" t="str">
        <f>IFERROR(IF(OR(A15="",DAY(EOMONTH($B$2,0))&lt;2),"",IFERROR(INDEX('2 Eventi'!$C$3:$C$62,MATCH(1,('2 Eventi'!$A$3:$A$62=A15)*('2 Eventi'!$D$3:$D$62&lt;=DATE(YEAR($B$2),MONTH($B$2),2))*('2 Eventi'!$E$3:$E$62&gt;=DATE(YEAR($B$2),MONTH($B$2),2))*('2 Eventi'!$G$3:$G$62="Approvata"),0)),"")),"")</f>
        <v/>
      </c>
      <c r="E15" s="8" t="str">
        <f>IFERROR(IF(OR(A15="",DAY(EOMONTH($B$2,0))&lt;3),"",IFERROR(INDEX('2 Eventi'!$C$3:$C$62,MATCH(1,('2 Eventi'!$A$3:$A$62=A15)*('2 Eventi'!$D$3:$D$62&lt;=DATE(YEAR($B$2),MONTH($B$2),3))*('2 Eventi'!$E$3:$E$62&gt;=DATE(YEAR($B$2),MONTH($B$2),3))*('2 Eventi'!$G$3:$G$62="Approvata"),0)),"")),"")</f>
        <v/>
      </c>
      <c r="F15" s="8" t="str">
        <f>IFERROR(IF(OR(A15="",DAY(EOMONTH($B$2,0))&lt;4),"",IFERROR(INDEX('2 Eventi'!$C$3:$C$62,MATCH(1,('2 Eventi'!$A$3:$A$62=A15)*('2 Eventi'!$D$3:$D$62&lt;=DATE(YEAR($B$2),MONTH($B$2),4))*('2 Eventi'!$E$3:$E$62&gt;=DATE(YEAR($B$2),MONTH($B$2),4))*('2 Eventi'!$G$3:$G$62="Approvata"),0)),"")),"")</f>
        <v/>
      </c>
      <c r="G15" s="8" t="str">
        <f>IFERROR(IF(OR(A15="",DAY(EOMONTH($B$2,0))&lt;5),"",IFERROR(INDEX('2 Eventi'!$C$3:$C$62,MATCH(1,('2 Eventi'!$A$3:$A$62=A15)*('2 Eventi'!$D$3:$D$62&lt;=DATE(YEAR($B$2),MONTH($B$2),5))*('2 Eventi'!$E$3:$E$62&gt;=DATE(YEAR($B$2),MONTH($B$2),5))*('2 Eventi'!$G$3:$G$62="Approvata"),0)),"")),"")</f>
        <v/>
      </c>
      <c r="H15" s="8" t="str">
        <f>IFERROR(IF(OR(A15="",DAY(EOMONTH($B$2,0))&lt;6),"",IFERROR(INDEX('2 Eventi'!$C$3:$C$62,MATCH(1,('2 Eventi'!$A$3:$A$62=A15)*('2 Eventi'!$D$3:$D$62&lt;=DATE(YEAR($B$2),MONTH($B$2),6))*('2 Eventi'!$E$3:$E$62&gt;=DATE(YEAR($B$2),MONTH($B$2),6))*('2 Eventi'!$G$3:$G$62="Approvata"),0)),"")),"")</f>
        <v/>
      </c>
      <c r="I15" s="8" t="str">
        <f>IFERROR(IF(OR(A15="",DAY(EOMONTH($B$2,0))&lt;7),"",IFERROR(INDEX('2 Eventi'!$C$3:$C$62,MATCH(1,('2 Eventi'!$A$3:$A$62=A15)*('2 Eventi'!$D$3:$D$62&lt;=DATE(YEAR($B$2),MONTH($B$2),7))*('2 Eventi'!$E$3:$E$62&gt;=DATE(YEAR($B$2),MONTH($B$2),7))*('2 Eventi'!$G$3:$G$62="Approvata"),0)),"")),"")</f>
        <v/>
      </c>
      <c r="J15" s="8" t="str">
        <f>IFERROR(IF(OR(A15="",DAY(EOMONTH($B$2,0))&lt;8),"",IFERROR(INDEX('2 Eventi'!$C$3:$C$62,MATCH(1,('2 Eventi'!$A$3:$A$62=A15)*('2 Eventi'!$D$3:$D$62&lt;=DATE(YEAR($B$2),MONTH($B$2),8))*('2 Eventi'!$E$3:$E$62&gt;=DATE(YEAR($B$2),MONTH($B$2),8))*('2 Eventi'!$G$3:$G$62="Approvata"),0)),"")),"")</f>
        <v/>
      </c>
      <c r="K15" s="8" t="str">
        <f>IFERROR(IF(OR(A15="",DAY(EOMONTH($B$2,0))&lt;9),"",IFERROR(INDEX('2 Eventi'!$C$3:$C$62,MATCH(1,('2 Eventi'!$A$3:$A$62=A15)*('2 Eventi'!$D$3:$D$62&lt;=DATE(YEAR($B$2),MONTH($B$2),9))*('2 Eventi'!$E$3:$E$62&gt;=DATE(YEAR($B$2),MONTH($B$2),9))*('2 Eventi'!$G$3:$G$62="Approvata"),0)),"")),"")</f>
        <v/>
      </c>
      <c r="L15" s="8" t="str">
        <f>IFERROR(IF(OR(A15="",DAY(EOMONTH($B$2,0))&lt;10),"",IFERROR(INDEX('2 Eventi'!$C$3:$C$62,MATCH(1,('2 Eventi'!$A$3:$A$62=A15)*('2 Eventi'!$D$3:$D$62&lt;=DATE(YEAR($B$2),MONTH($B$2),10))*('2 Eventi'!$E$3:$E$62&gt;=DATE(YEAR($B$2),MONTH($B$2),10))*('2 Eventi'!$G$3:$G$62="Approvata"),0)),"")),"")</f>
        <v/>
      </c>
      <c r="M15" s="8" t="str">
        <f>IFERROR(IF(OR(A15="",DAY(EOMONTH($B$2,0))&lt;11),"",IFERROR(INDEX('2 Eventi'!$C$3:$C$62,MATCH(1,('2 Eventi'!$A$3:$A$62=A15)*('2 Eventi'!$D$3:$D$62&lt;=DATE(YEAR($B$2),MONTH($B$2),11))*('2 Eventi'!$E$3:$E$62&gt;=DATE(YEAR($B$2),MONTH($B$2),11))*('2 Eventi'!$G$3:$G$62="Approvata"),0)),"")),"")</f>
        <v/>
      </c>
      <c r="N15" s="8" t="str">
        <f>IFERROR(IF(OR(A15="",DAY(EOMONTH($B$2,0))&lt;12),"",IFERROR(INDEX('2 Eventi'!$C$3:$C$62,MATCH(1,('2 Eventi'!$A$3:$A$62=A15)*('2 Eventi'!$D$3:$D$62&lt;=DATE(YEAR($B$2),MONTH($B$2),12))*('2 Eventi'!$E$3:$E$62&gt;=DATE(YEAR($B$2),MONTH($B$2),12))*('2 Eventi'!$G$3:$G$62="Approvata"),0)),"")),"")</f>
        <v/>
      </c>
      <c r="O15" s="8" t="str">
        <f>IFERROR(IF(OR(A15="",DAY(EOMONTH($B$2,0))&lt;13),"",IFERROR(INDEX('2 Eventi'!$C$3:$C$62,MATCH(1,('2 Eventi'!$A$3:$A$62=A15)*('2 Eventi'!$D$3:$D$62&lt;=DATE(YEAR($B$2),MONTH($B$2),13))*('2 Eventi'!$E$3:$E$62&gt;=DATE(YEAR($B$2),MONTH($B$2),13))*('2 Eventi'!$G$3:$G$62="Approvata"),0)),"")),"")</f>
        <v/>
      </c>
      <c r="P15" s="8" t="str">
        <f>IFERROR(IF(OR(A15="",DAY(EOMONTH($B$2,0))&lt;14),"",IFERROR(INDEX('2 Eventi'!$C$3:$C$62,MATCH(1,('2 Eventi'!$A$3:$A$62=A15)*('2 Eventi'!$D$3:$D$62&lt;=DATE(YEAR($B$2),MONTH($B$2),14))*('2 Eventi'!$E$3:$E$62&gt;=DATE(YEAR($B$2),MONTH($B$2),14))*('2 Eventi'!$G$3:$G$62="Approvata"),0)),"")),"")</f>
        <v/>
      </c>
      <c r="Q15" s="8" t="str">
        <f>IFERROR(IF(OR(A15="",DAY(EOMONTH($B$2,0))&lt;15),"",IFERROR(INDEX('2 Eventi'!$C$3:$C$62,MATCH(1,('2 Eventi'!$A$3:$A$62=A15)*('2 Eventi'!$D$3:$D$62&lt;=DATE(YEAR($B$2),MONTH($B$2),15))*('2 Eventi'!$E$3:$E$62&gt;=DATE(YEAR($B$2),MONTH($B$2),15))*('2 Eventi'!$G$3:$G$62="Approvata"),0)),"")),"")</f>
        <v/>
      </c>
      <c r="R15" s="8" t="str">
        <f>IFERROR(IF(OR(A15="",DAY(EOMONTH($B$2,0))&lt;16),"",IFERROR(INDEX('2 Eventi'!$C$3:$C$62,MATCH(1,('2 Eventi'!$A$3:$A$62=A15)*('2 Eventi'!$D$3:$D$62&lt;=DATE(YEAR($B$2),MONTH($B$2),16))*('2 Eventi'!$E$3:$E$62&gt;=DATE(YEAR($B$2),MONTH($B$2),16))*('2 Eventi'!$G$3:$G$62="Approvata"),0)),"")),"")</f>
        <v/>
      </c>
      <c r="S15" s="8" t="str">
        <f>IFERROR(IF(OR(A15="",DAY(EOMONTH($B$2,0))&lt;17),"",IFERROR(INDEX('2 Eventi'!$C$3:$C$62,MATCH(1,('2 Eventi'!$A$3:$A$62=A15)*('2 Eventi'!$D$3:$D$62&lt;=DATE(YEAR($B$2),MONTH($B$2),17))*('2 Eventi'!$E$3:$E$62&gt;=DATE(YEAR($B$2),MONTH($B$2),17))*('2 Eventi'!$G$3:$G$62="Approvata"),0)),"")),"")</f>
        <v/>
      </c>
      <c r="T15" s="8" t="str">
        <f>IFERROR(IF(OR(A15="",DAY(EOMONTH($B$2,0))&lt;18),"",IFERROR(INDEX('2 Eventi'!$C$3:$C$62,MATCH(1,('2 Eventi'!$A$3:$A$62=A15)*('2 Eventi'!$D$3:$D$62&lt;=DATE(YEAR($B$2),MONTH($B$2),18))*('2 Eventi'!$E$3:$E$62&gt;=DATE(YEAR($B$2),MONTH($B$2),18))*('2 Eventi'!$G$3:$G$62="Approvata"),0)),"")),"")</f>
        <v/>
      </c>
      <c r="U15" s="8" t="str">
        <f>IFERROR(IF(OR(A15="",DAY(EOMONTH($B$2,0))&lt;19),"",IFERROR(INDEX('2 Eventi'!$C$3:$C$62,MATCH(1,('2 Eventi'!$A$3:$A$62=A15)*('2 Eventi'!$D$3:$D$62&lt;=DATE(YEAR($B$2),MONTH($B$2),19))*('2 Eventi'!$E$3:$E$62&gt;=DATE(YEAR($B$2),MONTH($B$2),19))*('2 Eventi'!$G$3:$G$62="Approvata"),0)),"")),"")</f>
        <v/>
      </c>
      <c r="V15" s="8" t="str">
        <f>IFERROR(IF(OR(A15="",DAY(EOMONTH($B$2,0))&lt;20),"",IFERROR(INDEX('2 Eventi'!$C$3:$C$62,MATCH(1,('2 Eventi'!$A$3:$A$62=A15)*('2 Eventi'!$D$3:$D$62&lt;=DATE(YEAR($B$2),MONTH($B$2),20))*('2 Eventi'!$E$3:$E$62&gt;=DATE(YEAR($B$2),MONTH($B$2),20))*('2 Eventi'!$G$3:$G$62="Approvata"),0)),"")),"")</f>
        <v/>
      </c>
      <c r="W15" s="8" t="str">
        <f>IFERROR(IF(OR(A15="",DAY(EOMONTH($B$2,0))&lt;21),"",IFERROR(INDEX('2 Eventi'!$C$3:$C$62,MATCH(1,('2 Eventi'!$A$3:$A$62=A15)*('2 Eventi'!$D$3:$D$62&lt;=DATE(YEAR($B$2),MONTH($B$2),21))*('2 Eventi'!$E$3:$E$62&gt;=DATE(YEAR($B$2),MONTH($B$2),21))*('2 Eventi'!$G$3:$G$62="Approvata"),0)),"")),"")</f>
        <v/>
      </c>
      <c r="X15" s="8" t="str">
        <f>IFERROR(IF(OR(A15="",DAY(EOMONTH($B$2,0))&lt;22),"",IFERROR(INDEX('2 Eventi'!$C$3:$C$62,MATCH(1,('2 Eventi'!$A$3:$A$62=A15)*('2 Eventi'!$D$3:$D$62&lt;=DATE(YEAR($B$2),MONTH($B$2),22))*('2 Eventi'!$E$3:$E$62&gt;=DATE(YEAR($B$2),MONTH($B$2),22))*('2 Eventi'!$G$3:$G$62="Approvata"),0)),"")),"")</f>
        <v/>
      </c>
      <c r="Y15" s="8" t="str">
        <f>IFERROR(IF(OR(A15="",DAY(EOMONTH($B$2,0))&lt;23),"",IFERROR(INDEX('2 Eventi'!$C$3:$C$62,MATCH(1,('2 Eventi'!$A$3:$A$62=A15)*('2 Eventi'!$D$3:$D$62&lt;=DATE(YEAR($B$2),MONTH($B$2),23))*('2 Eventi'!$E$3:$E$62&gt;=DATE(YEAR($B$2),MONTH($B$2),23))*('2 Eventi'!$G$3:$G$62="Approvata"),0)),"")),"")</f>
        <v/>
      </c>
      <c r="Z15" s="8" t="str">
        <f>IFERROR(IF(OR(A15="",DAY(EOMONTH($B$2,0))&lt;24),"",IFERROR(INDEX('2 Eventi'!$C$3:$C$62,MATCH(1,('2 Eventi'!$A$3:$A$62=A15)*('2 Eventi'!$D$3:$D$62&lt;=DATE(YEAR($B$2),MONTH($B$2),24))*('2 Eventi'!$E$3:$E$62&gt;=DATE(YEAR($B$2),MONTH($B$2),24))*('2 Eventi'!$G$3:$G$62="Approvata"),0)),"")),"")</f>
        <v/>
      </c>
      <c r="AA15" s="8" t="str">
        <f>IFERROR(IF(OR(A15="",DAY(EOMONTH($B$2,0))&lt;25),"",IFERROR(INDEX('2 Eventi'!$C$3:$C$62,MATCH(1,('2 Eventi'!$A$3:$A$62=A15)*('2 Eventi'!$D$3:$D$62&lt;=DATE(YEAR($B$2),MONTH($B$2),25))*('2 Eventi'!$E$3:$E$62&gt;=DATE(YEAR($B$2),MONTH($B$2),25))*('2 Eventi'!$G$3:$G$62="Approvata"),0)),"")),"")</f>
        <v/>
      </c>
      <c r="AB15" s="8" t="str">
        <f>IFERROR(IF(OR(A15="",DAY(EOMONTH($B$2,0))&lt;26),"",IFERROR(INDEX('2 Eventi'!$C$3:$C$62,MATCH(1,('2 Eventi'!$A$3:$A$62=A15)*('2 Eventi'!$D$3:$D$62&lt;=DATE(YEAR($B$2),MONTH($B$2),26))*('2 Eventi'!$E$3:$E$62&gt;=DATE(YEAR($B$2),MONTH($B$2),26))*('2 Eventi'!$G$3:$G$62="Approvata"),0)),"")),"")</f>
        <v/>
      </c>
      <c r="AC15" s="8" t="str">
        <f>IFERROR(IF(OR(A15="",DAY(EOMONTH($B$2,0))&lt;27),"",IFERROR(INDEX('2 Eventi'!$C$3:$C$62,MATCH(1,('2 Eventi'!$A$3:$A$62=A15)*('2 Eventi'!$D$3:$D$62&lt;=DATE(YEAR($B$2),MONTH($B$2),27))*('2 Eventi'!$E$3:$E$62&gt;=DATE(YEAR($B$2),MONTH($B$2),27))*('2 Eventi'!$G$3:$G$62="Approvata"),0)),"")),"")</f>
        <v/>
      </c>
      <c r="AD15" s="8" t="str">
        <f>IFERROR(IF(OR(A15="",DAY(EOMONTH($B$2,0))&lt;28),"",IFERROR(INDEX('2 Eventi'!$C$3:$C$62,MATCH(1,('2 Eventi'!$A$3:$A$62=A15)*('2 Eventi'!$D$3:$D$62&lt;=DATE(YEAR($B$2),MONTH($B$2),28))*('2 Eventi'!$E$3:$E$62&gt;=DATE(YEAR($B$2),MONTH($B$2),28))*('2 Eventi'!$G$3:$G$62="Approvata"),0)),"")),"")</f>
        <v/>
      </c>
      <c r="AE15" s="8" t="str">
        <f>IFERROR(IF(OR(A15="",DAY(EOMONTH($B$2,0))&lt;29),"",IFERROR(INDEX('2 Eventi'!$C$3:$C$62,MATCH(1,('2 Eventi'!$A$3:$A$62=A15)*('2 Eventi'!$D$3:$D$62&lt;=DATE(YEAR($B$2),MONTH($B$2),29))*('2 Eventi'!$E$3:$E$62&gt;=DATE(YEAR($B$2),MONTH($B$2),29))*('2 Eventi'!$G$3:$G$62="Approvata"),0)),"")),"")</f>
        <v/>
      </c>
      <c r="AF15" s="8" t="str">
        <f>IFERROR(IF(OR(A15="",DAY(EOMONTH($B$2,0))&lt;30),"",IFERROR(INDEX('2 Eventi'!$C$3:$C$62,MATCH(1,('2 Eventi'!$A$3:$A$62=A15)*('2 Eventi'!$D$3:$D$62&lt;=DATE(YEAR($B$2),MONTH($B$2),30))*('2 Eventi'!$E$3:$E$62&gt;=DATE(YEAR($B$2),MONTH($B$2),30))*('2 Eventi'!$G$3:$G$62="Approvata"),0)),"")),"")</f>
        <v/>
      </c>
      <c r="AG15" s="8" t="str">
        <f>IFERROR(IF(OR(A15="",DAY(EOMONTH($B$2,0))&lt;31),"",IFERROR(INDEX('2 Eventi'!$C$3:$C$62,MATCH(1,('2 Eventi'!$A$3:$A$62=A15)*('2 Eventi'!$D$3:$D$62&lt;=DATE(YEAR($B$2),MONTH($B$2),31))*('2 Eventi'!$E$3:$E$62&gt;=DATE(YEAR($B$2),MONTH($B$2),31))*('2 Eventi'!$G$3:$G$62="Approvata"),0)),"")),"")</f>
        <v/>
      </c>
      <c r="AH15" s="9">
        <f t="shared" si="0"/>
        <v>31</v>
      </c>
    </row>
    <row r="16" spans="1:34" ht="20.100000000000001" customHeight="1" x14ac:dyDescent="0.25">
      <c r="A16" s="7">
        <f>'1 Dipendenti'!A15</f>
        <v>0</v>
      </c>
      <c r="B16" s="7">
        <f>'1 Dipendenti'!B15</f>
        <v>0</v>
      </c>
      <c r="C16" s="8" t="str">
        <f>IFERROR(IF(OR(A16="",DAY(EOMONTH($B$2,0))&lt;1),"",IFERROR(INDEX('2 Eventi'!$C$3:$C$62,MATCH(1,('2 Eventi'!$A$3:$A$62=A16)*('2 Eventi'!$D$3:$D$62&lt;=DATE(YEAR($B$2),MONTH($B$2),1))*('2 Eventi'!$E$3:$E$62&gt;=DATE(YEAR($B$2),MONTH($B$2),1))*('2 Eventi'!$G$3:$G$62="Approvata"),0)),"")),"")</f>
        <v/>
      </c>
      <c r="D16" s="8" t="str">
        <f>IFERROR(IF(OR(A16="",DAY(EOMONTH($B$2,0))&lt;2),"",IFERROR(INDEX('2 Eventi'!$C$3:$C$62,MATCH(1,('2 Eventi'!$A$3:$A$62=A16)*('2 Eventi'!$D$3:$D$62&lt;=DATE(YEAR($B$2),MONTH($B$2),2))*('2 Eventi'!$E$3:$E$62&gt;=DATE(YEAR($B$2),MONTH($B$2),2))*('2 Eventi'!$G$3:$G$62="Approvata"),0)),"")),"")</f>
        <v/>
      </c>
      <c r="E16" s="8" t="str">
        <f>IFERROR(IF(OR(A16="",DAY(EOMONTH($B$2,0))&lt;3),"",IFERROR(INDEX('2 Eventi'!$C$3:$C$62,MATCH(1,('2 Eventi'!$A$3:$A$62=A16)*('2 Eventi'!$D$3:$D$62&lt;=DATE(YEAR($B$2),MONTH($B$2),3))*('2 Eventi'!$E$3:$E$62&gt;=DATE(YEAR($B$2),MONTH($B$2),3))*('2 Eventi'!$G$3:$G$62="Approvata"),0)),"")),"")</f>
        <v/>
      </c>
      <c r="F16" s="8" t="str">
        <f>IFERROR(IF(OR(A16="",DAY(EOMONTH($B$2,0))&lt;4),"",IFERROR(INDEX('2 Eventi'!$C$3:$C$62,MATCH(1,('2 Eventi'!$A$3:$A$62=A16)*('2 Eventi'!$D$3:$D$62&lt;=DATE(YEAR($B$2),MONTH($B$2),4))*('2 Eventi'!$E$3:$E$62&gt;=DATE(YEAR($B$2),MONTH($B$2),4))*('2 Eventi'!$G$3:$G$62="Approvata"),0)),"")),"")</f>
        <v/>
      </c>
      <c r="G16" s="8" t="str">
        <f>IFERROR(IF(OR(A16="",DAY(EOMONTH($B$2,0))&lt;5),"",IFERROR(INDEX('2 Eventi'!$C$3:$C$62,MATCH(1,('2 Eventi'!$A$3:$A$62=A16)*('2 Eventi'!$D$3:$D$62&lt;=DATE(YEAR($B$2),MONTH($B$2),5))*('2 Eventi'!$E$3:$E$62&gt;=DATE(YEAR($B$2),MONTH($B$2),5))*('2 Eventi'!$G$3:$G$62="Approvata"),0)),"")),"")</f>
        <v/>
      </c>
      <c r="H16" s="8" t="str">
        <f>IFERROR(IF(OR(A16="",DAY(EOMONTH($B$2,0))&lt;6),"",IFERROR(INDEX('2 Eventi'!$C$3:$C$62,MATCH(1,('2 Eventi'!$A$3:$A$62=A16)*('2 Eventi'!$D$3:$D$62&lt;=DATE(YEAR($B$2),MONTH($B$2),6))*('2 Eventi'!$E$3:$E$62&gt;=DATE(YEAR($B$2),MONTH($B$2),6))*('2 Eventi'!$G$3:$G$62="Approvata"),0)),"")),"")</f>
        <v/>
      </c>
      <c r="I16" s="8" t="str">
        <f>IFERROR(IF(OR(A16="",DAY(EOMONTH($B$2,0))&lt;7),"",IFERROR(INDEX('2 Eventi'!$C$3:$C$62,MATCH(1,('2 Eventi'!$A$3:$A$62=A16)*('2 Eventi'!$D$3:$D$62&lt;=DATE(YEAR($B$2),MONTH($B$2),7))*('2 Eventi'!$E$3:$E$62&gt;=DATE(YEAR($B$2),MONTH($B$2),7))*('2 Eventi'!$G$3:$G$62="Approvata"),0)),"")),"")</f>
        <v/>
      </c>
      <c r="J16" s="8" t="str">
        <f>IFERROR(IF(OR(A16="",DAY(EOMONTH($B$2,0))&lt;8),"",IFERROR(INDEX('2 Eventi'!$C$3:$C$62,MATCH(1,('2 Eventi'!$A$3:$A$62=A16)*('2 Eventi'!$D$3:$D$62&lt;=DATE(YEAR($B$2),MONTH($B$2),8))*('2 Eventi'!$E$3:$E$62&gt;=DATE(YEAR($B$2),MONTH($B$2),8))*('2 Eventi'!$G$3:$G$62="Approvata"),0)),"")),"")</f>
        <v/>
      </c>
      <c r="K16" s="8" t="str">
        <f>IFERROR(IF(OR(A16="",DAY(EOMONTH($B$2,0))&lt;9),"",IFERROR(INDEX('2 Eventi'!$C$3:$C$62,MATCH(1,('2 Eventi'!$A$3:$A$62=A16)*('2 Eventi'!$D$3:$D$62&lt;=DATE(YEAR($B$2),MONTH($B$2),9))*('2 Eventi'!$E$3:$E$62&gt;=DATE(YEAR($B$2),MONTH($B$2),9))*('2 Eventi'!$G$3:$G$62="Approvata"),0)),"")),"")</f>
        <v/>
      </c>
      <c r="L16" s="8" t="str">
        <f>IFERROR(IF(OR(A16="",DAY(EOMONTH($B$2,0))&lt;10),"",IFERROR(INDEX('2 Eventi'!$C$3:$C$62,MATCH(1,('2 Eventi'!$A$3:$A$62=A16)*('2 Eventi'!$D$3:$D$62&lt;=DATE(YEAR($B$2),MONTH($B$2),10))*('2 Eventi'!$E$3:$E$62&gt;=DATE(YEAR($B$2),MONTH($B$2),10))*('2 Eventi'!$G$3:$G$62="Approvata"),0)),"")),"")</f>
        <v/>
      </c>
      <c r="M16" s="8" t="str">
        <f>IFERROR(IF(OR(A16="",DAY(EOMONTH($B$2,0))&lt;11),"",IFERROR(INDEX('2 Eventi'!$C$3:$C$62,MATCH(1,('2 Eventi'!$A$3:$A$62=A16)*('2 Eventi'!$D$3:$D$62&lt;=DATE(YEAR($B$2),MONTH($B$2),11))*('2 Eventi'!$E$3:$E$62&gt;=DATE(YEAR($B$2),MONTH($B$2),11))*('2 Eventi'!$G$3:$G$62="Approvata"),0)),"")),"")</f>
        <v/>
      </c>
      <c r="N16" s="8" t="str">
        <f>IFERROR(IF(OR(A16="",DAY(EOMONTH($B$2,0))&lt;12),"",IFERROR(INDEX('2 Eventi'!$C$3:$C$62,MATCH(1,('2 Eventi'!$A$3:$A$62=A16)*('2 Eventi'!$D$3:$D$62&lt;=DATE(YEAR($B$2),MONTH($B$2),12))*('2 Eventi'!$E$3:$E$62&gt;=DATE(YEAR($B$2),MONTH($B$2),12))*('2 Eventi'!$G$3:$G$62="Approvata"),0)),"")),"")</f>
        <v/>
      </c>
      <c r="O16" s="8" t="str">
        <f>IFERROR(IF(OR(A16="",DAY(EOMONTH($B$2,0))&lt;13),"",IFERROR(INDEX('2 Eventi'!$C$3:$C$62,MATCH(1,('2 Eventi'!$A$3:$A$62=A16)*('2 Eventi'!$D$3:$D$62&lt;=DATE(YEAR($B$2),MONTH($B$2),13))*('2 Eventi'!$E$3:$E$62&gt;=DATE(YEAR($B$2),MONTH($B$2),13))*('2 Eventi'!$G$3:$G$62="Approvata"),0)),"")),"")</f>
        <v/>
      </c>
      <c r="P16" s="8" t="str">
        <f>IFERROR(IF(OR(A16="",DAY(EOMONTH($B$2,0))&lt;14),"",IFERROR(INDEX('2 Eventi'!$C$3:$C$62,MATCH(1,('2 Eventi'!$A$3:$A$62=A16)*('2 Eventi'!$D$3:$D$62&lt;=DATE(YEAR($B$2),MONTH($B$2),14))*('2 Eventi'!$E$3:$E$62&gt;=DATE(YEAR($B$2),MONTH($B$2),14))*('2 Eventi'!$G$3:$G$62="Approvata"),0)),"")),"")</f>
        <v/>
      </c>
      <c r="Q16" s="8" t="str">
        <f>IFERROR(IF(OR(A16="",DAY(EOMONTH($B$2,0))&lt;15),"",IFERROR(INDEX('2 Eventi'!$C$3:$C$62,MATCH(1,('2 Eventi'!$A$3:$A$62=A16)*('2 Eventi'!$D$3:$D$62&lt;=DATE(YEAR($B$2),MONTH($B$2),15))*('2 Eventi'!$E$3:$E$62&gt;=DATE(YEAR($B$2),MONTH($B$2),15))*('2 Eventi'!$G$3:$G$62="Approvata"),0)),"")),"")</f>
        <v/>
      </c>
      <c r="R16" s="8" t="str">
        <f>IFERROR(IF(OR(A16="",DAY(EOMONTH($B$2,0))&lt;16),"",IFERROR(INDEX('2 Eventi'!$C$3:$C$62,MATCH(1,('2 Eventi'!$A$3:$A$62=A16)*('2 Eventi'!$D$3:$D$62&lt;=DATE(YEAR($B$2),MONTH($B$2),16))*('2 Eventi'!$E$3:$E$62&gt;=DATE(YEAR($B$2),MONTH($B$2),16))*('2 Eventi'!$G$3:$G$62="Approvata"),0)),"")),"")</f>
        <v/>
      </c>
      <c r="S16" s="8" t="str">
        <f>IFERROR(IF(OR(A16="",DAY(EOMONTH($B$2,0))&lt;17),"",IFERROR(INDEX('2 Eventi'!$C$3:$C$62,MATCH(1,('2 Eventi'!$A$3:$A$62=A16)*('2 Eventi'!$D$3:$D$62&lt;=DATE(YEAR($B$2),MONTH($B$2),17))*('2 Eventi'!$E$3:$E$62&gt;=DATE(YEAR($B$2),MONTH($B$2),17))*('2 Eventi'!$G$3:$G$62="Approvata"),0)),"")),"")</f>
        <v/>
      </c>
      <c r="T16" s="8" t="str">
        <f>IFERROR(IF(OR(A16="",DAY(EOMONTH($B$2,0))&lt;18),"",IFERROR(INDEX('2 Eventi'!$C$3:$C$62,MATCH(1,('2 Eventi'!$A$3:$A$62=A16)*('2 Eventi'!$D$3:$D$62&lt;=DATE(YEAR($B$2),MONTH($B$2),18))*('2 Eventi'!$E$3:$E$62&gt;=DATE(YEAR($B$2),MONTH($B$2),18))*('2 Eventi'!$G$3:$G$62="Approvata"),0)),"")),"")</f>
        <v/>
      </c>
      <c r="U16" s="8" t="str">
        <f>IFERROR(IF(OR(A16="",DAY(EOMONTH($B$2,0))&lt;19),"",IFERROR(INDEX('2 Eventi'!$C$3:$C$62,MATCH(1,('2 Eventi'!$A$3:$A$62=A16)*('2 Eventi'!$D$3:$D$62&lt;=DATE(YEAR($B$2),MONTH($B$2),19))*('2 Eventi'!$E$3:$E$62&gt;=DATE(YEAR($B$2),MONTH($B$2),19))*('2 Eventi'!$G$3:$G$62="Approvata"),0)),"")),"")</f>
        <v/>
      </c>
      <c r="V16" s="8" t="str">
        <f>IFERROR(IF(OR(A16="",DAY(EOMONTH($B$2,0))&lt;20),"",IFERROR(INDEX('2 Eventi'!$C$3:$C$62,MATCH(1,('2 Eventi'!$A$3:$A$62=A16)*('2 Eventi'!$D$3:$D$62&lt;=DATE(YEAR($B$2),MONTH($B$2),20))*('2 Eventi'!$E$3:$E$62&gt;=DATE(YEAR($B$2),MONTH($B$2),20))*('2 Eventi'!$G$3:$G$62="Approvata"),0)),"")),"")</f>
        <v/>
      </c>
      <c r="W16" s="8" t="str">
        <f>IFERROR(IF(OR(A16="",DAY(EOMONTH($B$2,0))&lt;21),"",IFERROR(INDEX('2 Eventi'!$C$3:$C$62,MATCH(1,('2 Eventi'!$A$3:$A$62=A16)*('2 Eventi'!$D$3:$D$62&lt;=DATE(YEAR($B$2),MONTH($B$2),21))*('2 Eventi'!$E$3:$E$62&gt;=DATE(YEAR($B$2),MONTH($B$2),21))*('2 Eventi'!$G$3:$G$62="Approvata"),0)),"")),"")</f>
        <v/>
      </c>
      <c r="X16" s="8" t="str">
        <f>IFERROR(IF(OR(A16="",DAY(EOMONTH($B$2,0))&lt;22),"",IFERROR(INDEX('2 Eventi'!$C$3:$C$62,MATCH(1,('2 Eventi'!$A$3:$A$62=A16)*('2 Eventi'!$D$3:$D$62&lt;=DATE(YEAR($B$2),MONTH($B$2),22))*('2 Eventi'!$E$3:$E$62&gt;=DATE(YEAR($B$2),MONTH($B$2),22))*('2 Eventi'!$G$3:$G$62="Approvata"),0)),"")),"")</f>
        <v/>
      </c>
      <c r="Y16" s="8" t="str">
        <f>IFERROR(IF(OR(A16="",DAY(EOMONTH($B$2,0))&lt;23),"",IFERROR(INDEX('2 Eventi'!$C$3:$C$62,MATCH(1,('2 Eventi'!$A$3:$A$62=A16)*('2 Eventi'!$D$3:$D$62&lt;=DATE(YEAR($B$2),MONTH($B$2),23))*('2 Eventi'!$E$3:$E$62&gt;=DATE(YEAR($B$2),MONTH($B$2),23))*('2 Eventi'!$G$3:$G$62="Approvata"),0)),"")),"")</f>
        <v/>
      </c>
      <c r="Z16" s="8" t="str">
        <f>IFERROR(IF(OR(A16="",DAY(EOMONTH($B$2,0))&lt;24),"",IFERROR(INDEX('2 Eventi'!$C$3:$C$62,MATCH(1,('2 Eventi'!$A$3:$A$62=A16)*('2 Eventi'!$D$3:$D$62&lt;=DATE(YEAR($B$2),MONTH($B$2),24))*('2 Eventi'!$E$3:$E$62&gt;=DATE(YEAR($B$2),MONTH($B$2),24))*('2 Eventi'!$G$3:$G$62="Approvata"),0)),"")),"")</f>
        <v/>
      </c>
      <c r="AA16" s="8" t="str">
        <f>IFERROR(IF(OR(A16="",DAY(EOMONTH($B$2,0))&lt;25),"",IFERROR(INDEX('2 Eventi'!$C$3:$C$62,MATCH(1,('2 Eventi'!$A$3:$A$62=A16)*('2 Eventi'!$D$3:$D$62&lt;=DATE(YEAR($B$2),MONTH($B$2),25))*('2 Eventi'!$E$3:$E$62&gt;=DATE(YEAR($B$2),MONTH($B$2),25))*('2 Eventi'!$G$3:$G$62="Approvata"),0)),"")),"")</f>
        <v/>
      </c>
      <c r="AB16" s="8" t="str">
        <f>IFERROR(IF(OR(A16="",DAY(EOMONTH($B$2,0))&lt;26),"",IFERROR(INDEX('2 Eventi'!$C$3:$C$62,MATCH(1,('2 Eventi'!$A$3:$A$62=A16)*('2 Eventi'!$D$3:$D$62&lt;=DATE(YEAR($B$2),MONTH($B$2),26))*('2 Eventi'!$E$3:$E$62&gt;=DATE(YEAR($B$2),MONTH($B$2),26))*('2 Eventi'!$G$3:$G$62="Approvata"),0)),"")),"")</f>
        <v/>
      </c>
      <c r="AC16" s="8" t="str">
        <f>IFERROR(IF(OR(A16="",DAY(EOMONTH($B$2,0))&lt;27),"",IFERROR(INDEX('2 Eventi'!$C$3:$C$62,MATCH(1,('2 Eventi'!$A$3:$A$62=A16)*('2 Eventi'!$D$3:$D$62&lt;=DATE(YEAR($B$2),MONTH($B$2),27))*('2 Eventi'!$E$3:$E$62&gt;=DATE(YEAR($B$2),MONTH($B$2),27))*('2 Eventi'!$G$3:$G$62="Approvata"),0)),"")),"")</f>
        <v/>
      </c>
      <c r="AD16" s="8" t="str">
        <f>IFERROR(IF(OR(A16="",DAY(EOMONTH($B$2,0))&lt;28),"",IFERROR(INDEX('2 Eventi'!$C$3:$C$62,MATCH(1,('2 Eventi'!$A$3:$A$62=A16)*('2 Eventi'!$D$3:$D$62&lt;=DATE(YEAR($B$2),MONTH($B$2),28))*('2 Eventi'!$E$3:$E$62&gt;=DATE(YEAR($B$2),MONTH($B$2),28))*('2 Eventi'!$G$3:$G$62="Approvata"),0)),"")),"")</f>
        <v/>
      </c>
      <c r="AE16" s="8" t="str">
        <f>IFERROR(IF(OR(A16="",DAY(EOMONTH($B$2,0))&lt;29),"",IFERROR(INDEX('2 Eventi'!$C$3:$C$62,MATCH(1,('2 Eventi'!$A$3:$A$62=A16)*('2 Eventi'!$D$3:$D$62&lt;=DATE(YEAR($B$2),MONTH($B$2),29))*('2 Eventi'!$E$3:$E$62&gt;=DATE(YEAR($B$2),MONTH($B$2),29))*('2 Eventi'!$G$3:$G$62="Approvata"),0)),"")),"")</f>
        <v/>
      </c>
      <c r="AF16" s="8" t="str">
        <f>IFERROR(IF(OR(A16="",DAY(EOMONTH($B$2,0))&lt;30),"",IFERROR(INDEX('2 Eventi'!$C$3:$C$62,MATCH(1,('2 Eventi'!$A$3:$A$62=A16)*('2 Eventi'!$D$3:$D$62&lt;=DATE(YEAR($B$2),MONTH($B$2),30))*('2 Eventi'!$E$3:$E$62&gt;=DATE(YEAR($B$2),MONTH($B$2),30))*('2 Eventi'!$G$3:$G$62="Approvata"),0)),"")),"")</f>
        <v/>
      </c>
      <c r="AG16" s="8" t="str">
        <f>IFERROR(IF(OR(A16="",DAY(EOMONTH($B$2,0))&lt;31),"",IFERROR(INDEX('2 Eventi'!$C$3:$C$62,MATCH(1,('2 Eventi'!$A$3:$A$62=A16)*('2 Eventi'!$D$3:$D$62&lt;=DATE(YEAR($B$2),MONTH($B$2),31))*('2 Eventi'!$E$3:$E$62&gt;=DATE(YEAR($B$2),MONTH($B$2),31))*('2 Eventi'!$G$3:$G$62="Approvata"),0)),"")),"")</f>
        <v/>
      </c>
      <c r="AH16" s="9">
        <f t="shared" si="0"/>
        <v>31</v>
      </c>
    </row>
    <row r="17" spans="1:34" ht="20.100000000000001" customHeight="1" x14ac:dyDescent="0.25">
      <c r="A17" s="7">
        <f>'1 Dipendenti'!A16</f>
        <v>0</v>
      </c>
      <c r="B17" s="7">
        <f>'1 Dipendenti'!B16</f>
        <v>0</v>
      </c>
      <c r="C17" s="8" t="str">
        <f>IFERROR(IF(OR(A17="",DAY(EOMONTH($B$2,0))&lt;1),"",IFERROR(INDEX('2 Eventi'!$C$3:$C$62,MATCH(1,('2 Eventi'!$A$3:$A$62=A17)*('2 Eventi'!$D$3:$D$62&lt;=DATE(YEAR($B$2),MONTH($B$2),1))*('2 Eventi'!$E$3:$E$62&gt;=DATE(YEAR($B$2),MONTH($B$2),1))*('2 Eventi'!$G$3:$G$62="Approvata"),0)),"")),"")</f>
        <v/>
      </c>
      <c r="D17" s="8" t="str">
        <f>IFERROR(IF(OR(A17="",DAY(EOMONTH($B$2,0))&lt;2),"",IFERROR(INDEX('2 Eventi'!$C$3:$C$62,MATCH(1,('2 Eventi'!$A$3:$A$62=A17)*('2 Eventi'!$D$3:$D$62&lt;=DATE(YEAR($B$2),MONTH($B$2),2))*('2 Eventi'!$E$3:$E$62&gt;=DATE(YEAR($B$2),MONTH($B$2),2))*('2 Eventi'!$G$3:$G$62="Approvata"),0)),"")),"")</f>
        <v/>
      </c>
      <c r="E17" s="8" t="str">
        <f>IFERROR(IF(OR(A17="",DAY(EOMONTH($B$2,0))&lt;3),"",IFERROR(INDEX('2 Eventi'!$C$3:$C$62,MATCH(1,('2 Eventi'!$A$3:$A$62=A17)*('2 Eventi'!$D$3:$D$62&lt;=DATE(YEAR($B$2),MONTH($B$2),3))*('2 Eventi'!$E$3:$E$62&gt;=DATE(YEAR($B$2),MONTH($B$2),3))*('2 Eventi'!$G$3:$G$62="Approvata"),0)),"")),"")</f>
        <v/>
      </c>
      <c r="F17" s="8" t="str">
        <f>IFERROR(IF(OR(A17="",DAY(EOMONTH($B$2,0))&lt;4),"",IFERROR(INDEX('2 Eventi'!$C$3:$C$62,MATCH(1,('2 Eventi'!$A$3:$A$62=A17)*('2 Eventi'!$D$3:$D$62&lt;=DATE(YEAR($B$2),MONTH($B$2),4))*('2 Eventi'!$E$3:$E$62&gt;=DATE(YEAR($B$2),MONTH($B$2),4))*('2 Eventi'!$G$3:$G$62="Approvata"),0)),"")),"")</f>
        <v/>
      </c>
      <c r="G17" s="8" t="str">
        <f>IFERROR(IF(OR(A17="",DAY(EOMONTH($B$2,0))&lt;5),"",IFERROR(INDEX('2 Eventi'!$C$3:$C$62,MATCH(1,('2 Eventi'!$A$3:$A$62=A17)*('2 Eventi'!$D$3:$D$62&lt;=DATE(YEAR($B$2),MONTH($B$2),5))*('2 Eventi'!$E$3:$E$62&gt;=DATE(YEAR($B$2),MONTH($B$2),5))*('2 Eventi'!$G$3:$G$62="Approvata"),0)),"")),"")</f>
        <v/>
      </c>
      <c r="H17" s="8" t="str">
        <f>IFERROR(IF(OR(A17="",DAY(EOMONTH($B$2,0))&lt;6),"",IFERROR(INDEX('2 Eventi'!$C$3:$C$62,MATCH(1,('2 Eventi'!$A$3:$A$62=A17)*('2 Eventi'!$D$3:$D$62&lt;=DATE(YEAR($B$2),MONTH($B$2),6))*('2 Eventi'!$E$3:$E$62&gt;=DATE(YEAR($B$2),MONTH($B$2),6))*('2 Eventi'!$G$3:$G$62="Approvata"),0)),"")),"")</f>
        <v/>
      </c>
      <c r="I17" s="8" t="str">
        <f>IFERROR(IF(OR(A17="",DAY(EOMONTH($B$2,0))&lt;7),"",IFERROR(INDEX('2 Eventi'!$C$3:$C$62,MATCH(1,('2 Eventi'!$A$3:$A$62=A17)*('2 Eventi'!$D$3:$D$62&lt;=DATE(YEAR($B$2),MONTH($B$2),7))*('2 Eventi'!$E$3:$E$62&gt;=DATE(YEAR($B$2),MONTH($B$2),7))*('2 Eventi'!$G$3:$G$62="Approvata"),0)),"")),"")</f>
        <v/>
      </c>
      <c r="J17" s="8" t="str">
        <f>IFERROR(IF(OR(A17="",DAY(EOMONTH($B$2,0))&lt;8),"",IFERROR(INDEX('2 Eventi'!$C$3:$C$62,MATCH(1,('2 Eventi'!$A$3:$A$62=A17)*('2 Eventi'!$D$3:$D$62&lt;=DATE(YEAR($B$2),MONTH($B$2),8))*('2 Eventi'!$E$3:$E$62&gt;=DATE(YEAR($B$2),MONTH($B$2),8))*('2 Eventi'!$G$3:$G$62="Approvata"),0)),"")),"")</f>
        <v/>
      </c>
      <c r="K17" s="8" t="str">
        <f>IFERROR(IF(OR(A17="",DAY(EOMONTH($B$2,0))&lt;9),"",IFERROR(INDEX('2 Eventi'!$C$3:$C$62,MATCH(1,('2 Eventi'!$A$3:$A$62=A17)*('2 Eventi'!$D$3:$D$62&lt;=DATE(YEAR($B$2),MONTH($B$2),9))*('2 Eventi'!$E$3:$E$62&gt;=DATE(YEAR($B$2),MONTH($B$2),9))*('2 Eventi'!$G$3:$G$62="Approvata"),0)),"")),"")</f>
        <v/>
      </c>
      <c r="L17" s="8" t="str">
        <f>IFERROR(IF(OR(A17="",DAY(EOMONTH($B$2,0))&lt;10),"",IFERROR(INDEX('2 Eventi'!$C$3:$C$62,MATCH(1,('2 Eventi'!$A$3:$A$62=A17)*('2 Eventi'!$D$3:$D$62&lt;=DATE(YEAR($B$2),MONTH($B$2),10))*('2 Eventi'!$E$3:$E$62&gt;=DATE(YEAR($B$2),MONTH($B$2),10))*('2 Eventi'!$G$3:$G$62="Approvata"),0)),"")),"")</f>
        <v/>
      </c>
      <c r="M17" s="8" t="str">
        <f>IFERROR(IF(OR(A17="",DAY(EOMONTH($B$2,0))&lt;11),"",IFERROR(INDEX('2 Eventi'!$C$3:$C$62,MATCH(1,('2 Eventi'!$A$3:$A$62=A17)*('2 Eventi'!$D$3:$D$62&lt;=DATE(YEAR($B$2),MONTH($B$2),11))*('2 Eventi'!$E$3:$E$62&gt;=DATE(YEAR($B$2),MONTH($B$2),11))*('2 Eventi'!$G$3:$G$62="Approvata"),0)),"")),"")</f>
        <v/>
      </c>
      <c r="N17" s="8" t="str">
        <f>IFERROR(IF(OR(A17="",DAY(EOMONTH($B$2,0))&lt;12),"",IFERROR(INDEX('2 Eventi'!$C$3:$C$62,MATCH(1,('2 Eventi'!$A$3:$A$62=A17)*('2 Eventi'!$D$3:$D$62&lt;=DATE(YEAR($B$2),MONTH($B$2),12))*('2 Eventi'!$E$3:$E$62&gt;=DATE(YEAR($B$2),MONTH($B$2),12))*('2 Eventi'!$G$3:$G$62="Approvata"),0)),"")),"")</f>
        <v/>
      </c>
      <c r="O17" s="8" t="str">
        <f>IFERROR(IF(OR(A17="",DAY(EOMONTH($B$2,0))&lt;13),"",IFERROR(INDEX('2 Eventi'!$C$3:$C$62,MATCH(1,('2 Eventi'!$A$3:$A$62=A17)*('2 Eventi'!$D$3:$D$62&lt;=DATE(YEAR($B$2),MONTH($B$2),13))*('2 Eventi'!$E$3:$E$62&gt;=DATE(YEAR($B$2),MONTH($B$2),13))*('2 Eventi'!$G$3:$G$62="Approvata"),0)),"")),"")</f>
        <v/>
      </c>
      <c r="P17" s="8" t="str">
        <f>IFERROR(IF(OR(A17="",DAY(EOMONTH($B$2,0))&lt;14),"",IFERROR(INDEX('2 Eventi'!$C$3:$C$62,MATCH(1,('2 Eventi'!$A$3:$A$62=A17)*('2 Eventi'!$D$3:$D$62&lt;=DATE(YEAR($B$2),MONTH($B$2),14))*('2 Eventi'!$E$3:$E$62&gt;=DATE(YEAR($B$2),MONTH($B$2),14))*('2 Eventi'!$G$3:$G$62="Approvata"),0)),"")),"")</f>
        <v/>
      </c>
      <c r="Q17" s="8" t="str">
        <f>IFERROR(IF(OR(A17="",DAY(EOMONTH($B$2,0))&lt;15),"",IFERROR(INDEX('2 Eventi'!$C$3:$C$62,MATCH(1,('2 Eventi'!$A$3:$A$62=A17)*('2 Eventi'!$D$3:$D$62&lt;=DATE(YEAR($B$2),MONTH($B$2),15))*('2 Eventi'!$E$3:$E$62&gt;=DATE(YEAR($B$2),MONTH($B$2),15))*('2 Eventi'!$G$3:$G$62="Approvata"),0)),"")),"")</f>
        <v/>
      </c>
      <c r="R17" s="8" t="str">
        <f>IFERROR(IF(OR(A17="",DAY(EOMONTH($B$2,0))&lt;16),"",IFERROR(INDEX('2 Eventi'!$C$3:$C$62,MATCH(1,('2 Eventi'!$A$3:$A$62=A17)*('2 Eventi'!$D$3:$D$62&lt;=DATE(YEAR($B$2),MONTH($B$2),16))*('2 Eventi'!$E$3:$E$62&gt;=DATE(YEAR($B$2),MONTH($B$2),16))*('2 Eventi'!$G$3:$G$62="Approvata"),0)),"")),"")</f>
        <v/>
      </c>
      <c r="S17" s="8" t="str">
        <f>IFERROR(IF(OR(A17="",DAY(EOMONTH($B$2,0))&lt;17),"",IFERROR(INDEX('2 Eventi'!$C$3:$C$62,MATCH(1,('2 Eventi'!$A$3:$A$62=A17)*('2 Eventi'!$D$3:$D$62&lt;=DATE(YEAR($B$2),MONTH($B$2),17))*('2 Eventi'!$E$3:$E$62&gt;=DATE(YEAR($B$2),MONTH($B$2),17))*('2 Eventi'!$G$3:$G$62="Approvata"),0)),"")),"")</f>
        <v/>
      </c>
      <c r="T17" s="8" t="str">
        <f>IFERROR(IF(OR(A17="",DAY(EOMONTH($B$2,0))&lt;18),"",IFERROR(INDEX('2 Eventi'!$C$3:$C$62,MATCH(1,('2 Eventi'!$A$3:$A$62=A17)*('2 Eventi'!$D$3:$D$62&lt;=DATE(YEAR($B$2),MONTH($B$2),18))*('2 Eventi'!$E$3:$E$62&gt;=DATE(YEAR($B$2),MONTH($B$2),18))*('2 Eventi'!$G$3:$G$62="Approvata"),0)),"")),"")</f>
        <v/>
      </c>
      <c r="U17" s="8" t="str">
        <f>IFERROR(IF(OR(A17="",DAY(EOMONTH($B$2,0))&lt;19),"",IFERROR(INDEX('2 Eventi'!$C$3:$C$62,MATCH(1,('2 Eventi'!$A$3:$A$62=A17)*('2 Eventi'!$D$3:$D$62&lt;=DATE(YEAR($B$2),MONTH($B$2),19))*('2 Eventi'!$E$3:$E$62&gt;=DATE(YEAR($B$2),MONTH($B$2),19))*('2 Eventi'!$G$3:$G$62="Approvata"),0)),"")),"")</f>
        <v/>
      </c>
      <c r="V17" s="8" t="str">
        <f>IFERROR(IF(OR(A17="",DAY(EOMONTH($B$2,0))&lt;20),"",IFERROR(INDEX('2 Eventi'!$C$3:$C$62,MATCH(1,('2 Eventi'!$A$3:$A$62=A17)*('2 Eventi'!$D$3:$D$62&lt;=DATE(YEAR($B$2),MONTH($B$2),20))*('2 Eventi'!$E$3:$E$62&gt;=DATE(YEAR($B$2),MONTH($B$2),20))*('2 Eventi'!$G$3:$G$62="Approvata"),0)),"")),"")</f>
        <v/>
      </c>
      <c r="W17" s="8" t="str">
        <f>IFERROR(IF(OR(A17="",DAY(EOMONTH($B$2,0))&lt;21),"",IFERROR(INDEX('2 Eventi'!$C$3:$C$62,MATCH(1,('2 Eventi'!$A$3:$A$62=A17)*('2 Eventi'!$D$3:$D$62&lt;=DATE(YEAR($B$2),MONTH($B$2),21))*('2 Eventi'!$E$3:$E$62&gt;=DATE(YEAR($B$2),MONTH($B$2),21))*('2 Eventi'!$G$3:$G$62="Approvata"),0)),"")),"")</f>
        <v/>
      </c>
      <c r="X17" s="8" t="str">
        <f>IFERROR(IF(OR(A17="",DAY(EOMONTH($B$2,0))&lt;22),"",IFERROR(INDEX('2 Eventi'!$C$3:$C$62,MATCH(1,('2 Eventi'!$A$3:$A$62=A17)*('2 Eventi'!$D$3:$D$62&lt;=DATE(YEAR($B$2),MONTH($B$2),22))*('2 Eventi'!$E$3:$E$62&gt;=DATE(YEAR($B$2),MONTH($B$2),22))*('2 Eventi'!$G$3:$G$62="Approvata"),0)),"")),"")</f>
        <v/>
      </c>
      <c r="Y17" s="8" t="str">
        <f>IFERROR(IF(OR(A17="",DAY(EOMONTH($B$2,0))&lt;23),"",IFERROR(INDEX('2 Eventi'!$C$3:$C$62,MATCH(1,('2 Eventi'!$A$3:$A$62=A17)*('2 Eventi'!$D$3:$D$62&lt;=DATE(YEAR($B$2),MONTH($B$2),23))*('2 Eventi'!$E$3:$E$62&gt;=DATE(YEAR($B$2),MONTH($B$2),23))*('2 Eventi'!$G$3:$G$62="Approvata"),0)),"")),"")</f>
        <v/>
      </c>
      <c r="Z17" s="8" t="str">
        <f>IFERROR(IF(OR(A17="",DAY(EOMONTH($B$2,0))&lt;24),"",IFERROR(INDEX('2 Eventi'!$C$3:$C$62,MATCH(1,('2 Eventi'!$A$3:$A$62=A17)*('2 Eventi'!$D$3:$D$62&lt;=DATE(YEAR($B$2),MONTH($B$2),24))*('2 Eventi'!$E$3:$E$62&gt;=DATE(YEAR($B$2),MONTH($B$2),24))*('2 Eventi'!$G$3:$G$62="Approvata"),0)),"")),"")</f>
        <v/>
      </c>
      <c r="AA17" s="8" t="str">
        <f>IFERROR(IF(OR(A17="",DAY(EOMONTH($B$2,0))&lt;25),"",IFERROR(INDEX('2 Eventi'!$C$3:$C$62,MATCH(1,('2 Eventi'!$A$3:$A$62=A17)*('2 Eventi'!$D$3:$D$62&lt;=DATE(YEAR($B$2),MONTH($B$2),25))*('2 Eventi'!$E$3:$E$62&gt;=DATE(YEAR($B$2),MONTH($B$2),25))*('2 Eventi'!$G$3:$G$62="Approvata"),0)),"")),"")</f>
        <v/>
      </c>
      <c r="AB17" s="8" t="str">
        <f>IFERROR(IF(OR(A17="",DAY(EOMONTH($B$2,0))&lt;26),"",IFERROR(INDEX('2 Eventi'!$C$3:$C$62,MATCH(1,('2 Eventi'!$A$3:$A$62=A17)*('2 Eventi'!$D$3:$D$62&lt;=DATE(YEAR($B$2),MONTH($B$2),26))*('2 Eventi'!$E$3:$E$62&gt;=DATE(YEAR($B$2),MONTH($B$2),26))*('2 Eventi'!$G$3:$G$62="Approvata"),0)),"")),"")</f>
        <v/>
      </c>
      <c r="AC17" s="8" t="str">
        <f>IFERROR(IF(OR(A17="",DAY(EOMONTH($B$2,0))&lt;27),"",IFERROR(INDEX('2 Eventi'!$C$3:$C$62,MATCH(1,('2 Eventi'!$A$3:$A$62=A17)*('2 Eventi'!$D$3:$D$62&lt;=DATE(YEAR($B$2),MONTH($B$2),27))*('2 Eventi'!$E$3:$E$62&gt;=DATE(YEAR($B$2),MONTH($B$2),27))*('2 Eventi'!$G$3:$G$62="Approvata"),0)),"")),"")</f>
        <v/>
      </c>
      <c r="AD17" s="8" t="str">
        <f>IFERROR(IF(OR(A17="",DAY(EOMONTH($B$2,0))&lt;28),"",IFERROR(INDEX('2 Eventi'!$C$3:$C$62,MATCH(1,('2 Eventi'!$A$3:$A$62=A17)*('2 Eventi'!$D$3:$D$62&lt;=DATE(YEAR($B$2),MONTH($B$2),28))*('2 Eventi'!$E$3:$E$62&gt;=DATE(YEAR($B$2),MONTH($B$2),28))*('2 Eventi'!$G$3:$G$62="Approvata"),0)),"")),"")</f>
        <v/>
      </c>
      <c r="AE17" s="8" t="str">
        <f>IFERROR(IF(OR(A17="",DAY(EOMONTH($B$2,0))&lt;29),"",IFERROR(INDEX('2 Eventi'!$C$3:$C$62,MATCH(1,('2 Eventi'!$A$3:$A$62=A17)*('2 Eventi'!$D$3:$D$62&lt;=DATE(YEAR($B$2),MONTH($B$2),29))*('2 Eventi'!$E$3:$E$62&gt;=DATE(YEAR($B$2),MONTH($B$2),29))*('2 Eventi'!$G$3:$G$62="Approvata"),0)),"")),"")</f>
        <v/>
      </c>
      <c r="AF17" s="8" t="str">
        <f>IFERROR(IF(OR(A17="",DAY(EOMONTH($B$2,0))&lt;30),"",IFERROR(INDEX('2 Eventi'!$C$3:$C$62,MATCH(1,('2 Eventi'!$A$3:$A$62=A17)*('2 Eventi'!$D$3:$D$62&lt;=DATE(YEAR($B$2),MONTH($B$2),30))*('2 Eventi'!$E$3:$E$62&gt;=DATE(YEAR($B$2),MONTH($B$2),30))*('2 Eventi'!$G$3:$G$62="Approvata"),0)),"")),"")</f>
        <v/>
      </c>
      <c r="AG17" s="8" t="str">
        <f>IFERROR(IF(OR(A17="",DAY(EOMONTH($B$2,0))&lt;31),"",IFERROR(INDEX('2 Eventi'!$C$3:$C$62,MATCH(1,('2 Eventi'!$A$3:$A$62=A17)*('2 Eventi'!$D$3:$D$62&lt;=DATE(YEAR($B$2),MONTH($B$2),31))*('2 Eventi'!$E$3:$E$62&gt;=DATE(YEAR($B$2),MONTH($B$2),31))*('2 Eventi'!$G$3:$G$62="Approvata"),0)),"")),"")</f>
        <v/>
      </c>
      <c r="AH17" s="9">
        <f t="shared" si="0"/>
        <v>31</v>
      </c>
    </row>
    <row r="18" spans="1:34" ht="20.100000000000001" customHeight="1" x14ac:dyDescent="0.25">
      <c r="A18" s="7">
        <f>'1 Dipendenti'!A17</f>
        <v>0</v>
      </c>
      <c r="B18" s="7">
        <f>'1 Dipendenti'!B17</f>
        <v>0</v>
      </c>
      <c r="C18" s="8" t="str">
        <f>IFERROR(IF(OR(A18="",DAY(EOMONTH($B$2,0))&lt;1),"",IFERROR(INDEX('2 Eventi'!$C$3:$C$62,MATCH(1,('2 Eventi'!$A$3:$A$62=A18)*('2 Eventi'!$D$3:$D$62&lt;=DATE(YEAR($B$2),MONTH($B$2),1))*('2 Eventi'!$E$3:$E$62&gt;=DATE(YEAR($B$2),MONTH($B$2),1))*('2 Eventi'!$G$3:$G$62="Approvata"),0)),"")),"")</f>
        <v/>
      </c>
      <c r="D18" s="8" t="str">
        <f>IFERROR(IF(OR(A18="",DAY(EOMONTH($B$2,0))&lt;2),"",IFERROR(INDEX('2 Eventi'!$C$3:$C$62,MATCH(1,('2 Eventi'!$A$3:$A$62=A18)*('2 Eventi'!$D$3:$D$62&lt;=DATE(YEAR($B$2),MONTH($B$2),2))*('2 Eventi'!$E$3:$E$62&gt;=DATE(YEAR($B$2),MONTH($B$2),2))*('2 Eventi'!$G$3:$G$62="Approvata"),0)),"")),"")</f>
        <v/>
      </c>
      <c r="E18" s="8" t="str">
        <f>IFERROR(IF(OR(A18="",DAY(EOMONTH($B$2,0))&lt;3),"",IFERROR(INDEX('2 Eventi'!$C$3:$C$62,MATCH(1,('2 Eventi'!$A$3:$A$62=A18)*('2 Eventi'!$D$3:$D$62&lt;=DATE(YEAR($B$2),MONTH($B$2),3))*('2 Eventi'!$E$3:$E$62&gt;=DATE(YEAR($B$2),MONTH($B$2),3))*('2 Eventi'!$G$3:$G$62="Approvata"),0)),"")),"")</f>
        <v/>
      </c>
      <c r="F18" s="8" t="str">
        <f>IFERROR(IF(OR(A18="",DAY(EOMONTH($B$2,0))&lt;4),"",IFERROR(INDEX('2 Eventi'!$C$3:$C$62,MATCH(1,('2 Eventi'!$A$3:$A$62=A18)*('2 Eventi'!$D$3:$D$62&lt;=DATE(YEAR($B$2),MONTH($B$2),4))*('2 Eventi'!$E$3:$E$62&gt;=DATE(YEAR($B$2),MONTH($B$2),4))*('2 Eventi'!$G$3:$G$62="Approvata"),0)),"")),"")</f>
        <v/>
      </c>
      <c r="G18" s="8" t="str">
        <f>IFERROR(IF(OR(A18="",DAY(EOMONTH($B$2,0))&lt;5),"",IFERROR(INDEX('2 Eventi'!$C$3:$C$62,MATCH(1,('2 Eventi'!$A$3:$A$62=A18)*('2 Eventi'!$D$3:$D$62&lt;=DATE(YEAR($B$2),MONTH($B$2),5))*('2 Eventi'!$E$3:$E$62&gt;=DATE(YEAR($B$2),MONTH($B$2),5))*('2 Eventi'!$G$3:$G$62="Approvata"),0)),"")),"")</f>
        <v/>
      </c>
      <c r="H18" s="8" t="str">
        <f>IFERROR(IF(OR(A18="",DAY(EOMONTH($B$2,0))&lt;6),"",IFERROR(INDEX('2 Eventi'!$C$3:$C$62,MATCH(1,('2 Eventi'!$A$3:$A$62=A18)*('2 Eventi'!$D$3:$D$62&lt;=DATE(YEAR($B$2),MONTH($B$2),6))*('2 Eventi'!$E$3:$E$62&gt;=DATE(YEAR($B$2),MONTH($B$2),6))*('2 Eventi'!$G$3:$G$62="Approvata"),0)),"")),"")</f>
        <v/>
      </c>
      <c r="I18" s="8" t="str">
        <f>IFERROR(IF(OR(A18="",DAY(EOMONTH($B$2,0))&lt;7),"",IFERROR(INDEX('2 Eventi'!$C$3:$C$62,MATCH(1,('2 Eventi'!$A$3:$A$62=A18)*('2 Eventi'!$D$3:$D$62&lt;=DATE(YEAR($B$2),MONTH($B$2),7))*('2 Eventi'!$E$3:$E$62&gt;=DATE(YEAR($B$2),MONTH($B$2),7))*('2 Eventi'!$G$3:$G$62="Approvata"),0)),"")),"")</f>
        <v/>
      </c>
      <c r="J18" s="8" t="str">
        <f>IFERROR(IF(OR(A18="",DAY(EOMONTH($B$2,0))&lt;8),"",IFERROR(INDEX('2 Eventi'!$C$3:$C$62,MATCH(1,('2 Eventi'!$A$3:$A$62=A18)*('2 Eventi'!$D$3:$D$62&lt;=DATE(YEAR($B$2),MONTH($B$2),8))*('2 Eventi'!$E$3:$E$62&gt;=DATE(YEAR($B$2),MONTH($B$2),8))*('2 Eventi'!$G$3:$G$62="Approvata"),0)),"")),"")</f>
        <v/>
      </c>
      <c r="K18" s="8" t="str">
        <f>IFERROR(IF(OR(A18="",DAY(EOMONTH($B$2,0))&lt;9),"",IFERROR(INDEX('2 Eventi'!$C$3:$C$62,MATCH(1,('2 Eventi'!$A$3:$A$62=A18)*('2 Eventi'!$D$3:$D$62&lt;=DATE(YEAR($B$2),MONTH($B$2),9))*('2 Eventi'!$E$3:$E$62&gt;=DATE(YEAR($B$2),MONTH($B$2),9))*('2 Eventi'!$G$3:$G$62="Approvata"),0)),"")),"")</f>
        <v/>
      </c>
      <c r="L18" s="8" t="str">
        <f>IFERROR(IF(OR(A18="",DAY(EOMONTH($B$2,0))&lt;10),"",IFERROR(INDEX('2 Eventi'!$C$3:$C$62,MATCH(1,('2 Eventi'!$A$3:$A$62=A18)*('2 Eventi'!$D$3:$D$62&lt;=DATE(YEAR($B$2),MONTH($B$2),10))*('2 Eventi'!$E$3:$E$62&gt;=DATE(YEAR($B$2),MONTH($B$2),10))*('2 Eventi'!$G$3:$G$62="Approvata"),0)),"")),"")</f>
        <v/>
      </c>
      <c r="M18" s="8" t="str">
        <f>IFERROR(IF(OR(A18="",DAY(EOMONTH($B$2,0))&lt;11),"",IFERROR(INDEX('2 Eventi'!$C$3:$C$62,MATCH(1,('2 Eventi'!$A$3:$A$62=A18)*('2 Eventi'!$D$3:$D$62&lt;=DATE(YEAR($B$2),MONTH($B$2),11))*('2 Eventi'!$E$3:$E$62&gt;=DATE(YEAR($B$2),MONTH($B$2),11))*('2 Eventi'!$G$3:$G$62="Approvata"),0)),"")),"")</f>
        <v/>
      </c>
      <c r="N18" s="8" t="str">
        <f>IFERROR(IF(OR(A18="",DAY(EOMONTH($B$2,0))&lt;12),"",IFERROR(INDEX('2 Eventi'!$C$3:$C$62,MATCH(1,('2 Eventi'!$A$3:$A$62=A18)*('2 Eventi'!$D$3:$D$62&lt;=DATE(YEAR($B$2),MONTH($B$2),12))*('2 Eventi'!$E$3:$E$62&gt;=DATE(YEAR($B$2),MONTH($B$2),12))*('2 Eventi'!$G$3:$G$62="Approvata"),0)),"")),"")</f>
        <v/>
      </c>
      <c r="O18" s="8" t="str">
        <f>IFERROR(IF(OR(A18="",DAY(EOMONTH($B$2,0))&lt;13),"",IFERROR(INDEX('2 Eventi'!$C$3:$C$62,MATCH(1,('2 Eventi'!$A$3:$A$62=A18)*('2 Eventi'!$D$3:$D$62&lt;=DATE(YEAR($B$2),MONTH($B$2),13))*('2 Eventi'!$E$3:$E$62&gt;=DATE(YEAR($B$2),MONTH($B$2),13))*('2 Eventi'!$G$3:$G$62="Approvata"),0)),"")),"")</f>
        <v/>
      </c>
      <c r="P18" s="8" t="str">
        <f>IFERROR(IF(OR(A18="",DAY(EOMONTH($B$2,0))&lt;14),"",IFERROR(INDEX('2 Eventi'!$C$3:$C$62,MATCH(1,('2 Eventi'!$A$3:$A$62=A18)*('2 Eventi'!$D$3:$D$62&lt;=DATE(YEAR($B$2),MONTH($B$2),14))*('2 Eventi'!$E$3:$E$62&gt;=DATE(YEAR($B$2),MONTH($B$2),14))*('2 Eventi'!$G$3:$G$62="Approvata"),0)),"")),"")</f>
        <v/>
      </c>
      <c r="Q18" s="8" t="str">
        <f>IFERROR(IF(OR(A18="",DAY(EOMONTH($B$2,0))&lt;15),"",IFERROR(INDEX('2 Eventi'!$C$3:$C$62,MATCH(1,('2 Eventi'!$A$3:$A$62=A18)*('2 Eventi'!$D$3:$D$62&lt;=DATE(YEAR($B$2),MONTH($B$2),15))*('2 Eventi'!$E$3:$E$62&gt;=DATE(YEAR($B$2),MONTH($B$2),15))*('2 Eventi'!$G$3:$G$62="Approvata"),0)),"")),"")</f>
        <v/>
      </c>
      <c r="R18" s="8" t="str">
        <f>IFERROR(IF(OR(A18="",DAY(EOMONTH($B$2,0))&lt;16),"",IFERROR(INDEX('2 Eventi'!$C$3:$C$62,MATCH(1,('2 Eventi'!$A$3:$A$62=A18)*('2 Eventi'!$D$3:$D$62&lt;=DATE(YEAR($B$2),MONTH($B$2),16))*('2 Eventi'!$E$3:$E$62&gt;=DATE(YEAR($B$2),MONTH($B$2),16))*('2 Eventi'!$G$3:$G$62="Approvata"),0)),"")),"")</f>
        <v/>
      </c>
      <c r="S18" s="8" t="str">
        <f>IFERROR(IF(OR(A18="",DAY(EOMONTH($B$2,0))&lt;17),"",IFERROR(INDEX('2 Eventi'!$C$3:$C$62,MATCH(1,('2 Eventi'!$A$3:$A$62=A18)*('2 Eventi'!$D$3:$D$62&lt;=DATE(YEAR($B$2),MONTH($B$2),17))*('2 Eventi'!$E$3:$E$62&gt;=DATE(YEAR($B$2),MONTH($B$2),17))*('2 Eventi'!$G$3:$G$62="Approvata"),0)),"")),"")</f>
        <v/>
      </c>
      <c r="T18" s="8" t="str">
        <f>IFERROR(IF(OR(A18="",DAY(EOMONTH($B$2,0))&lt;18),"",IFERROR(INDEX('2 Eventi'!$C$3:$C$62,MATCH(1,('2 Eventi'!$A$3:$A$62=A18)*('2 Eventi'!$D$3:$D$62&lt;=DATE(YEAR($B$2),MONTH($B$2),18))*('2 Eventi'!$E$3:$E$62&gt;=DATE(YEAR($B$2),MONTH($B$2),18))*('2 Eventi'!$G$3:$G$62="Approvata"),0)),"")),"")</f>
        <v/>
      </c>
      <c r="U18" s="8" t="str">
        <f>IFERROR(IF(OR(A18="",DAY(EOMONTH($B$2,0))&lt;19),"",IFERROR(INDEX('2 Eventi'!$C$3:$C$62,MATCH(1,('2 Eventi'!$A$3:$A$62=A18)*('2 Eventi'!$D$3:$D$62&lt;=DATE(YEAR($B$2),MONTH($B$2),19))*('2 Eventi'!$E$3:$E$62&gt;=DATE(YEAR($B$2),MONTH($B$2),19))*('2 Eventi'!$G$3:$G$62="Approvata"),0)),"")),"")</f>
        <v/>
      </c>
      <c r="V18" s="8" t="str">
        <f>IFERROR(IF(OR(A18="",DAY(EOMONTH($B$2,0))&lt;20),"",IFERROR(INDEX('2 Eventi'!$C$3:$C$62,MATCH(1,('2 Eventi'!$A$3:$A$62=A18)*('2 Eventi'!$D$3:$D$62&lt;=DATE(YEAR($B$2),MONTH($B$2),20))*('2 Eventi'!$E$3:$E$62&gt;=DATE(YEAR($B$2),MONTH($B$2),20))*('2 Eventi'!$G$3:$G$62="Approvata"),0)),"")),"")</f>
        <v/>
      </c>
      <c r="W18" s="8" t="str">
        <f>IFERROR(IF(OR(A18="",DAY(EOMONTH($B$2,0))&lt;21),"",IFERROR(INDEX('2 Eventi'!$C$3:$C$62,MATCH(1,('2 Eventi'!$A$3:$A$62=A18)*('2 Eventi'!$D$3:$D$62&lt;=DATE(YEAR($B$2),MONTH($B$2),21))*('2 Eventi'!$E$3:$E$62&gt;=DATE(YEAR($B$2),MONTH($B$2),21))*('2 Eventi'!$G$3:$G$62="Approvata"),0)),"")),"")</f>
        <v/>
      </c>
      <c r="X18" s="8" t="str">
        <f>IFERROR(IF(OR(A18="",DAY(EOMONTH($B$2,0))&lt;22),"",IFERROR(INDEX('2 Eventi'!$C$3:$C$62,MATCH(1,('2 Eventi'!$A$3:$A$62=A18)*('2 Eventi'!$D$3:$D$62&lt;=DATE(YEAR($B$2),MONTH($B$2),22))*('2 Eventi'!$E$3:$E$62&gt;=DATE(YEAR($B$2),MONTH($B$2),22))*('2 Eventi'!$G$3:$G$62="Approvata"),0)),"")),"")</f>
        <v/>
      </c>
      <c r="Y18" s="8" t="str">
        <f>IFERROR(IF(OR(A18="",DAY(EOMONTH($B$2,0))&lt;23),"",IFERROR(INDEX('2 Eventi'!$C$3:$C$62,MATCH(1,('2 Eventi'!$A$3:$A$62=A18)*('2 Eventi'!$D$3:$D$62&lt;=DATE(YEAR($B$2),MONTH($B$2),23))*('2 Eventi'!$E$3:$E$62&gt;=DATE(YEAR($B$2),MONTH($B$2),23))*('2 Eventi'!$G$3:$G$62="Approvata"),0)),"")),"")</f>
        <v/>
      </c>
      <c r="Z18" s="8" t="str">
        <f>IFERROR(IF(OR(A18="",DAY(EOMONTH($B$2,0))&lt;24),"",IFERROR(INDEX('2 Eventi'!$C$3:$C$62,MATCH(1,('2 Eventi'!$A$3:$A$62=A18)*('2 Eventi'!$D$3:$D$62&lt;=DATE(YEAR($B$2),MONTH($B$2),24))*('2 Eventi'!$E$3:$E$62&gt;=DATE(YEAR($B$2),MONTH($B$2),24))*('2 Eventi'!$G$3:$G$62="Approvata"),0)),"")),"")</f>
        <v/>
      </c>
      <c r="AA18" s="8" t="str">
        <f>IFERROR(IF(OR(A18="",DAY(EOMONTH($B$2,0))&lt;25),"",IFERROR(INDEX('2 Eventi'!$C$3:$C$62,MATCH(1,('2 Eventi'!$A$3:$A$62=A18)*('2 Eventi'!$D$3:$D$62&lt;=DATE(YEAR($B$2),MONTH($B$2),25))*('2 Eventi'!$E$3:$E$62&gt;=DATE(YEAR($B$2),MONTH($B$2),25))*('2 Eventi'!$G$3:$G$62="Approvata"),0)),"")),"")</f>
        <v/>
      </c>
      <c r="AB18" s="8" t="str">
        <f>IFERROR(IF(OR(A18="",DAY(EOMONTH($B$2,0))&lt;26),"",IFERROR(INDEX('2 Eventi'!$C$3:$C$62,MATCH(1,('2 Eventi'!$A$3:$A$62=A18)*('2 Eventi'!$D$3:$D$62&lt;=DATE(YEAR($B$2),MONTH($B$2),26))*('2 Eventi'!$E$3:$E$62&gt;=DATE(YEAR($B$2),MONTH($B$2),26))*('2 Eventi'!$G$3:$G$62="Approvata"),0)),"")),"")</f>
        <v/>
      </c>
      <c r="AC18" s="8" t="str">
        <f>IFERROR(IF(OR(A18="",DAY(EOMONTH($B$2,0))&lt;27),"",IFERROR(INDEX('2 Eventi'!$C$3:$C$62,MATCH(1,('2 Eventi'!$A$3:$A$62=A18)*('2 Eventi'!$D$3:$D$62&lt;=DATE(YEAR($B$2),MONTH($B$2),27))*('2 Eventi'!$E$3:$E$62&gt;=DATE(YEAR($B$2),MONTH($B$2),27))*('2 Eventi'!$G$3:$G$62="Approvata"),0)),"")),"")</f>
        <v/>
      </c>
      <c r="AD18" s="8" t="str">
        <f>IFERROR(IF(OR(A18="",DAY(EOMONTH($B$2,0))&lt;28),"",IFERROR(INDEX('2 Eventi'!$C$3:$C$62,MATCH(1,('2 Eventi'!$A$3:$A$62=A18)*('2 Eventi'!$D$3:$D$62&lt;=DATE(YEAR($B$2),MONTH($B$2),28))*('2 Eventi'!$E$3:$E$62&gt;=DATE(YEAR($B$2),MONTH($B$2),28))*('2 Eventi'!$G$3:$G$62="Approvata"),0)),"")),"")</f>
        <v/>
      </c>
      <c r="AE18" s="8" t="str">
        <f>IFERROR(IF(OR(A18="",DAY(EOMONTH($B$2,0))&lt;29),"",IFERROR(INDEX('2 Eventi'!$C$3:$C$62,MATCH(1,('2 Eventi'!$A$3:$A$62=A18)*('2 Eventi'!$D$3:$D$62&lt;=DATE(YEAR($B$2),MONTH($B$2),29))*('2 Eventi'!$E$3:$E$62&gt;=DATE(YEAR($B$2),MONTH($B$2),29))*('2 Eventi'!$G$3:$G$62="Approvata"),0)),"")),"")</f>
        <v/>
      </c>
      <c r="AF18" s="8" t="str">
        <f>IFERROR(IF(OR(A18="",DAY(EOMONTH($B$2,0))&lt;30),"",IFERROR(INDEX('2 Eventi'!$C$3:$C$62,MATCH(1,('2 Eventi'!$A$3:$A$62=A18)*('2 Eventi'!$D$3:$D$62&lt;=DATE(YEAR($B$2),MONTH($B$2),30))*('2 Eventi'!$E$3:$E$62&gt;=DATE(YEAR($B$2),MONTH($B$2),30))*('2 Eventi'!$G$3:$G$62="Approvata"),0)),"")),"")</f>
        <v/>
      </c>
      <c r="AG18" s="8" t="str">
        <f>IFERROR(IF(OR(A18="",DAY(EOMONTH($B$2,0))&lt;31),"",IFERROR(INDEX('2 Eventi'!$C$3:$C$62,MATCH(1,('2 Eventi'!$A$3:$A$62=A18)*('2 Eventi'!$D$3:$D$62&lt;=DATE(YEAR($B$2),MONTH($B$2),31))*('2 Eventi'!$E$3:$E$62&gt;=DATE(YEAR($B$2),MONTH($B$2),31))*('2 Eventi'!$G$3:$G$62="Approvata"),0)),"")),"")</f>
        <v/>
      </c>
      <c r="AH18" s="9">
        <f t="shared" si="0"/>
        <v>31</v>
      </c>
    </row>
    <row r="19" spans="1:34" ht="20.100000000000001" customHeight="1" x14ac:dyDescent="0.25">
      <c r="A19" s="7">
        <f>'1 Dipendenti'!A18</f>
        <v>0</v>
      </c>
      <c r="B19" s="7">
        <f>'1 Dipendenti'!B18</f>
        <v>0</v>
      </c>
      <c r="C19" s="8" t="str">
        <f>IFERROR(IF(OR(A19="",DAY(EOMONTH($B$2,0))&lt;1),"",IFERROR(INDEX('2 Eventi'!$C$3:$C$62,MATCH(1,('2 Eventi'!$A$3:$A$62=A19)*('2 Eventi'!$D$3:$D$62&lt;=DATE(YEAR($B$2),MONTH($B$2),1))*('2 Eventi'!$E$3:$E$62&gt;=DATE(YEAR($B$2),MONTH($B$2),1))*('2 Eventi'!$G$3:$G$62="Approvata"),0)),"")),"")</f>
        <v/>
      </c>
      <c r="D19" s="8" t="str">
        <f>IFERROR(IF(OR(A19="",DAY(EOMONTH($B$2,0))&lt;2),"",IFERROR(INDEX('2 Eventi'!$C$3:$C$62,MATCH(1,('2 Eventi'!$A$3:$A$62=A19)*('2 Eventi'!$D$3:$D$62&lt;=DATE(YEAR($B$2),MONTH($B$2),2))*('2 Eventi'!$E$3:$E$62&gt;=DATE(YEAR($B$2),MONTH($B$2),2))*('2 Eventi'!$G$3:$G$62="Approvata"),0)),"")),"")</f>
        <v/>
      </c>
      <c r="E19" s="8" t="str">
        <f>IFERROR(IF(OR(A19="",DAY(EOMONTH($B$2,0))&lt;3),"",IFERROR(INDEX('2 Eventi'!$C$3:$C$62,MATCH(1,('2 Eventi'!$A$3:$A$62=A19)*('2 Eventi'!$D$3:$D$62&lt;=DATE(YEAR($B$2),MONTH($B$2),3))*('2 Eventi'!$E$3:$E$62&gt;=DATE(YEAR($B$2),MONTH($B$2),3))*('2 Eventi'!$G$3:$G$62="Approvata"),0)),"")),"")</f>
        <v/>
      </c>
      <c r="F19" s="8" t="str">
        <f>IFERROR(IF(OR(A19="",DAY(EOMONTH($B$2,0))&lt;4),"",IFERROR(INDEX('2 Eventi'!$C$3:$C$62,MATCH(1,('2 Eventi'!$A$3:$A$62=A19)*('2 Eventi'!$D$3:$D$62&lt;=DATE(YEAR($B$2),MONTH($B$2),4))*('2 Eventi'!$E$3:$E$62&gt;=DATE(YEAR($B$2),MONTH($B$2),4))*('2 Eventi'!$G$3:$G$62="Approvata"),0)),"")),"")</f>
        <v/>
      </c>
      <c r="G19" s="8" t="str">
        <f>IFERROR(IF(OR(A19="",DAY(EOMONTH($B$2,0))&lt;5),"",IFERROR(INDEX('2 Eventi'!$C$3:$C$62,MATCH(1,('2 Eventi'!$A$3:$A$62=A19)*('2 Eventi'!$D$3:$D$62&lt;=DATE(YEAR($B$2),MONTH($B$2),5))*('2 Eventi'!$E$3:$E$62&gt;=DATE(YEAR($B$2),MONTH($B$2),5))*('2 Eventi'!$G$3:$G$62="Approvata"),0)),"")),"")</f>
        <v/>
      </c>
      <c r="H19" s="8" t="str">
        <f>IFERROR(IF(OR(A19="",DAY(EOMONTH($B$2,0))&lt;6),"",IFERROR(INDEX('2 Eventi'!$C$3:$C$62,MATCH(1,('2 Eventi'!$A$3:$A$62=A19)*('2 Eventi'!$D$3:$D$62&lt;=DATE(YEAR($B$2),MONTH($B$2),6))*('2 Eventi'!$E$3:$E$62&gt;=DATE(YEAR($B$2),MONTH($B$2),6))*('2 Eventi'!$G$3:$G$62="Approvata"),0)),"")),"")</f>
        <v/>
      </c>
      <c r="I19" s="8" t="str">
        <f>IFERROR(IF(OR(A19="",DAY(EOMONTH($B$2,0))&lt;7),"",IFERROR(INDEX('2 Eventi'!$C$3:$C$62,MATCH(1,('2 Eventi'!$A$3:$A$62=A19)*('2 Eventi'!$D$3:$D$62&lt;=DATE(YEAR($B$2),MONTH($B$2),7))*('2 Eventi'!$E$3:$E$62&gt;=DATE(YEAR($B$2),MONTH($B$2),7))*('2 Eventi'!$G$3:$G$62="Approvata"),0)),"")),"")</f>
        <v/>
      </c>
      <c r="J19" s="8" t="str">
        <f>IFERROR(IF(OR(A19="",DAY(EOMONTH($B$2,0))&lt;8),"",IFERROR(INDEX('2 Eventi'!$C$3:$C$62,MATCH(1,('2 Eventi'!$A$3:$A$62=A19)*('2 Eventi'!$D$3:$D$62&lt;=DATE(YEAR($B$2),MONTH($B$2),8))*('2 Eventi'!$E$3:$E$62&gt;=DATE(YEAR($B$2),MONTH($B$2),8))*('2 Eventi'!$G$3:$G$62="Approvata"),0)),"")),"")</f>
        <v/>
      </c>
      <c r="K19" s="8" t="str">
        <f>IFERROR(IF(OR(A19="",DAY(EOMONTH($B$2,0))&lt;9),"",IFERROR(INDEX('2 Eventi'!$C$3:$C$62,MATCH(1,('2 Eventi'!$A$3:$A$62=A19)*('2 Eventi'!$D$3:$D$62&lt;=DATE(YEAR($B$2),MONTH($B$2),9))*('2 Eventi'!$E$3:$E$62&gt;=DATE(YEAR($B$2),MONTH($B$2),9))*('2 Eventi'!$G$3:$G$62="Approvata"),0)),"")),"")</f>
        <v/>
      </c>
      <c r="L19" s="8" t="str">
        <f>IFERROR(IF(OR(A19="",DAY(EOMONTH($B$2,0))&lt;10),"",IFERROR(INDEX('2 Eventi'!$C$3:$C$62,MATCH(1,('2 Eventi'!$A$3:$A$62=A19)*('2 Eventi'!$D$3:$D$62&lt;=DATE(YEAR($B$2),MONTH($B$2),10))*('2 Eventi'!$E$3:$E$62&gt;=DATE(YEAR($B$2),MONTH($B$2),10))*('2 Eventi'!$G$3:$G$62="Approvata"),0)),"")),"")</f>
        <v/>
      </c>
      <c r="M19" s="8" t="str">
        <f>IFERROR(IF(OR(A19="",DAY(EOMONTH($B$2,0))&lt;11),"",IFERROR(INDEX('2 Eventi'!$C$3:$C$62,MATCH(1,('2 Eventi'!$A$3:$A$62=A19)*('2 Eventi'!$D$3:$D$62&lt;=DATE(YEAR($B$2),MONTH($B$2),11))*('2 Eventi'!$E$3:$E$62&gt;=DATE(YEAR($B$2),MONTH($B$2),11))*('2 Eventi'!$G$3:$G$62="Approvata"),0)),"")),"")</f>
        <v/>
      </c>
      <c r="N19" s="8" t="str">
        <f>IFERROR(IF(OR(A19="",DAY(EOMONTH($B$2,0))&lt;12),"",IFERROR(INDEX('2 Eventi'!$C$3:$C$62,MATCH(1,('2 Eventi'!$A$3:$A$62=A19)*('2 Eventi'!$D$3:$D$62&lt;=DATE(YEAR($B$2),MONTH($B$2),12))*('2 Eventi'!$E$3:$E$62&gt;=DATE(YEAR($B$2),MONTH($B$2),12))*('2 Eventi'!$G$3:$G$62="Approvata"),0)),"")),"")</f>
        <v/>
      </c>
      <c r="O19" s="8" t="str">
        <f>IFERROR(IF(OR(A19="",DAY(EOMONTH($B$2,0))&lt;13),"",IFERROR(INDEX('2 Eventi'!$C$3:$C$62,MATCH(1,('2 Eventi'!$A$3:$A$62=A19)*('2 Eventi'!$D$3:$D$62&lt;=DATE(YEAR($B$2),MONTH($B$2),13))*('2 Eventi'!$E$3:$E$62&gt;=DATE(YEAR($B$2),MONTH($B$2),13))*('2 Eventi'!$G$3:$G$62="Approvata"),0)),"")),"")</f>
        <v/>
      </c>
      <c r="P19" s="8" t="str">
        <f>IFERROR(IF(OR(A19="",DAY(EOMONTH($B$2,0))&lt;14),"",IFERROR(INDEX('2 Eventi'!$C$3:$C$62,MATCH(1,('2 Eventi'!$A$3:$A$62=A19)*('2 Eventi'!$D$3:$D$62&lt;=DATE(YEAR($B$2),MONTH($B$2),14))*('2 Eventi'!$E$3:$E$62&gt;=DATE(YEAR($B$2),MONTH($B$2),14))*('2 Eventi'!$G$3:$G$62="Approvata"),0)),"")),"")</f>
        <v/>
      </c>
      <c r="Q19" s="8" t="str">
        <f>IFERROR(IF(OR(A19="",DAY(EOMONTH($B$2,0))&lt;15),"",IFERROR(INDEX('2 Eventi'!$C$3:$C$62,MATCH(1,('2 Eventi'!$A$3:$A$62=A19)*('2 Eventi'!$D$3:$D$62&lt;=DATE(YEAR($B$2),MONTH($B$2),15))*('2 Eventi'!$E$3:$E$62&gt;=DATE(YEAR($B$2),MONTH($B$2),15))*('2 Eventi'!$G$3:$G$62="Approvata"),0)),"")),"")</f>
        <v/>
      </c>
      <c r="R19" s="8" t="str">
        <f>IFERROR(IF(OR(A19="",DAY(EOMONTH($B$2,0))&lt;16),"",IFERROR(INDEX('2 Eventi'!$C$3:$C$62,MATCH(1,('2 Eventi'!$A$3:$A$62=A19)*('2 Eventi'!$D$3:$D$62&lt;=DATE(YEAR($B$2),MONTH($B$2),16))*('2 Eventi'!$E$3:$E$62&gt;=DATE(YEAR($B$2),MONTH($B$2),16))*('2 Eventi'!$G$3:$G$62="Approvata"),0)),"")),"")</f>
        <v/>
      </c>
      <c r="S19" s="8" t="str">
        <f>IFERROR(IF(OR(A19="",DAY(EOMONTH($B$2,0))&lt;17),"",IFERROR(INDEX('2 Eventi'!$C$3:$C$62,MATCH(1,('2 Eventi'!$A$3:$A$62=A19)*('2 Eventi'!$D$3:$D$62&lt;=DATE(YEAR($B$2),MONTH($B$2),17))*('2 Eventi'!$E$3:$E$62&gt;=DATE(YEAR($B$2),MONTH($B$2),17))*('2 Eventi'!$G$3:$G$62="Approvata"),0)),"")),"")</f>
        <v/>
      </c>
      <c r="T19" s="8" t="str">
        <f>IFERROR(IF(OR(A19="",DAY(EOMONTH($B$2,0))&lt;18),"",IFERROR(INDEX('2 Eventi'!$C$3:$C$62,MATCH(1,('2 Eventi'!$A$3:$A$62=A19)*('2 Eventi'!$D$3:$D$62&lt;=DATE(YEAR($B$2),MONTH($B$2),18))*('2 Eventi'!$E$3:$E$62&gt;=DATE(YEAR($B$2),MONTH($B$2),18))*('2 Eventi'!$G$3:$G$62="Approvata"),0)),"")),"")</f>
        <v/>
      </c>
      <c r="U19" s="8" t="str">
        <f>IFERROR(IF(OR(A19="",DAY(EOMONTH($B$2,0))&lt;19),"",IFERROR(INDEX('2 Eventi'!$C$3:$C$62,MATCH(1,('2 Eventi'!$A$3:$A$62=A19)*('2 Eventi'!$D$3:$D$62&lt;=DATE(YEAR($B$2),MONTH($B$2),19))*('2 Eventi'!$E$3:$E$62&gt;=DATE(YEAR($B$2),MONTH($B$2),19))*('2 Eventi'!$G$3:$G$62="Approvata"),0)),"")),"")</f>
        <v/>
      </c>
      <c r="V19" s="8" t="str">
        <f>IFERROR(IF(OR(A19="",DAY(EOMONTH($B$2,0))&lt;20),"",IFERROR(INDEX('2 Eventi'!$C$3:$C$62,MATCH(1,('2 Eventi'!$A$3:$A$62=A19)*('2 Eventi'!$D$3:$D$62&lt;=DATE(YEAR($B$2),MONTH($B$2),20))*('2 Eventi'!$E$3:$E$62&gt;=DATE(YEAR($B$2),MONTH($B$2),20))*('2 Eventi'!$G$3:$G$62="Approvata"),0)),"")),"")</f>
        <v/>
      </c>
      <c r="W19" s="8" t="str">
        <f>IFERROR(IF(OR(A19="",DAY(EOMONTH($B$2,0))&lt;21),"",IFERROR(INDEX('2 Eventi'!$C$3:$C$62,MATCH(1,('2 Eventi'!$A$3:$A$62=A19)*('2 Eventi'!$D$3:$D$62&lt;=DATE(YEAR($B$2),MONTH($B$2),21))*('2 Eventi'!$E$3:$E$62&gt;=DATE(YEAR($B$2),MONTH($B$2),21))*('2 Eventi'!$G$3:$G$62="Approvata"),0)),"")),"")</f>
        <v/>
      </c>
      <c r="X19" s="8" t="str">
        <f>IFERROR(IF(OR(A19="",DAY(EOMONTH($B$2,0))&lt;22),"",IFERROR(INDEX('2 Eventi'!$C$3:$C$62,MATCH(1,('2 Eventi'!$A$3:$A$62=A19)*('2 Eventi'!$D$3:$D$62&lt;=DATE(YEAR($B$2),MONTH($B$2),22))*('2 Eventi'!$E$3:$E$62&gt;=DATE(YEAR($B$2),MONTH($B$2),22))*('2 Eventi'!$G$3:$G$62="Approvata"),0)),"")),"")</f>
        <v/>
      </c>
      <c r="Y19" s="8" t="str">
        <f>IFERROR(IF(OR(A19="",DAY(EOMONTH($B$2,0))&lt;23),"",IFERROR(INDEX('2 Eventi'!$C$3:$C$62,MATCH(1,('2 Eventi'!$A$3:$A$62=A19)*('2 Eventi'!$D$3:$D$62&lt;=DATE(YEAR($B$2),MONTH($B$2),23))*('2 Eventi'!$E$3:$E$62&gt;=DATE(YEAR($B$2),MONTH($B$2),23))*('2 Eventi'!$G$3:$G$62="Approvata"),0)),"")),"")</f>
        <v/>
      </c>
      <c r="Z19" s="8" t="str">
        <f>IFERROR(IF(OR(A19="",DAY(EOMONTH($B$2,0))&lt;24),"",IFERROR(INDEX('2 Eventi'!$C$3:$C$62,MATCH(1,('2 Eventi'!$A$3:$A$62=A19)*('2 Eventi'!$D$3:$D$62&lt;=DATE(YEAR($B$2),MONTH($B$2),24))*('2 Eventi'!$E$3:$E$62&gt;=DATE(YEAR($B$2),MONTH($B$2),24))*('2 Eventi'!$G$3:$G$62="Approvata"),0)),"")),"")</f>
        <v/>
      </c>
      <c r="AA19" s="8" t="str">
        <f>IFERROR(IF(OR(A19="",DAY(EOMONTH($B$2,0))&lt;25),"",IFERROR(INDEX('2 Eventi'!$C$3:$C$62,MATCH(1,('2 Eventi'!$A$3:$A$62=A19)*('2 Eventi'!$D$3:$D$62&lt;=DATE(YEAR($B$2),MONTH($B$2),25))*('2 Eventi'!$E$3:$E$62&gt;=DATE(YEAR($B$2),MONTH($B$2),25))*('2 Eventi'!$G$3:$G$62="Approvata"),0)),"")),"")</f>
        <v/>
      </c>
      <c r="AB19" s="8" t="str">
        <f>IFERROR(IF(OR(A19="",DAY(EOMONTH($B$2,0))&lt;26),"",IFERROR(INDEX('2 Eventi'!$C$3:$C$62,MATCH(1,('2 Eventi'!$A$3:$A$62=A19)*('2 Eventi'!$D$3:$D$62&lt;=DATE(YEAR($B$2),MONTH($B$2),26))*('2 Eventi'!$E$3:$E$62&gt;=DATE(YEAR($B$2),MONTH($B$2),26))*('2 Eventi'!$G$3:$G$62="Approvata"),0)),"")),"")</f>
        <v/>
      </c>
      <c r="AC19" s="8" t="str">
        <f>IFERROR(IF(OR(A19="",DAY(EOMONTH($B$2,0))&lt;27),"",IFERROR(INDEX('2 Eventi'!$C$3:$C$62,MATCH(1,('2 Eventi'!$A$3:$A$62=A19)*('2 Eventi'!$D$3:$D$62&lt;=DATE(YEAR($B$2),MONTH($B$2),27))*('2 Eventi'!$E$3:$E$62&gt;=DATE(YEAR($B$2),MONTH($B$2),27))*('2 Eventi'!$G$3:$G$62="Approvata"),0)),"")),"")</f>
        <v/>
      </c>
      <c r="AD19" s="8" t="str">
        <f>IFERROR(IF(OR(A19="",DAY(EOMONTH($B$2,0))&lt;28),"",IFERROR(INDEX('2 Eventi'!$C$3:$C$62,MATCH(1,('2 Eventi'!$A$3:$A$62=A19)*('2 Eventi'!$D$3:$D$62&lt;=DATE(YEAR($B$2),MONTH($B$2),28))*('2 Eventi'!$E$3:$E$62&gt;=DATE(YEAR($B$2),MONTH($B$2),28))*('2 Eventi'!$G$3:$G$62="Approvata"),0)),"")),"")</f>
        <v/>
      </c>
      <c r="AE19" s="8" t="str">
        <f>IFERROR(IF(OR(A19="",DAY(EOMONTH($B$2,0))&lt;29),"",IFERROR(INDEX('2 Eventi'!$C$3:$C$62,MATCH(1,('2 Eventi'!$A$3:$A$62=A19)*('2 Eventi'!$D$3:$D$62&lt;=DATE(YEAR($B$2),MONTH($B$2),29))*('2 Eventi'!$E$3:$E$62&gt;=DATE(YEAR($B$2),MONTH($B$2),29))*('2 Eventi'!$G$3:$G$62="Approvata"),0)),"")),"")</f>
        <v/>
      </c>
      <c r="AF19" s="8" t="str">
        <f>IFERROR(IF(OR(A19="",DAY(EOMONTH($B$2,0))&lt;30),"",IFERROR(INDEX('2 Eventi'!$C$3:$C$62,MATCH(1,('2 Eventi'!$A$3:$A$62=A19)*('2 Eventi'!$D$3:$D$62&lt;=DATE(YEAR($B$2),MONTH($B$2),30))*('2 Eventi'!$E$3:$E$62&gt;=DATE(YEAR($B$2),MONTH($B$2),30))*('2 Eventi'!$G$3:$G$62="Approvata"),0)),"")),"")</f>
        <v/>
      </c>
      <c r="AG19" s="8" t="str">
        <f>IFERROR(IF(OR(A19="",DAY(EOMONTH($B$2,0))&lt;31),"",IFERROR(INDEX('2 Eventi'!$C$3:$C$62,MATCH(1,('2 Eventi'!$A$3:$A$62=A19)*('2 Eventi'!$D$3:$D$62&lt;=DATE(YEAR($B$2),MONTH($B$2),31))*('2 Eventi'!$E$3:$E$62&gt;=DATE(YEAR($B$2),MONTH($B$2),31))*('2 Eventi'!$G$3:$G$62="Approvata"),0)),"")),"")</f>
        <v/>
      </c>
      <c r="AH19" s="9">
        <f t="shared" si="0"/>
        <v>31</v>
      </c>
    </row>
    <row r="20" spans="1:34" ht="20.100000000000001" customHeight="1" x14ac:dyDescent="0.25">
      <c r="A20" s="7">
        <f>'1 Dipendenti'!A19</f>
        <v>0</v>
      </c>
      <c r="B20" s="7">
        <f>'1 Dipendenti'!B19</f>
        <v>0</v>
      </c>
      <c r="C20" s="8" t="str">
        <f>IFERROR(IF(OR(A20="",DAY(EOMONTH($B$2,0))&lt;1),"",IFERROR(INDEX('2 Eventi'!$C$3:$C$62,MATCH(1,('2 Eventi'!$A$3:$A$62=A20)*('2 Eventi'!$D$3:$D$62&lt;=DATE(YEAR($B$2),MONTH($B$2),1))*('2 Eventi'!$E$3:$E$62&gt;=DATE(YEAR($B$2),MONTH($B$2),1))*('2 Eventi'!$G$3:$G$62="Approvata"),0)),"")),"")</f>
        <v/>
      </c>
      <c r="D20" s="8" t="str">
        <f>IFERROR(IF(OR(A20="",DAY(EOMONTH($B$2,0))&lt;2),"",IFERROR(INDEX('2 Eventi'!$C$3:$C$62,MATCH(1,('2 Eventi'!$A$3:$A$62=A20)*('2 Eventi'!$D$3:$D$62&lt;=DATE(YEAR($B$2),MONTH($B$2),2))*('2 Eventi'!$E$3:$E$62&gt;=DATE(YEAR($B$2),MONTH($B$2),2))*('2 Eventi'!$G$3:$G$62="Approvata"),0)),"")),"")</f>
        <v/>
      </c>
      <c r="E20" s="8" t="str">
        <f>IFERROR(IF(OR(A20="",DAY(EOMONTH($B$2,0))&lt;3),"",IFERROR(INDEX('2 Eventi'!$C$3:$C$62,MATCH(1,('2 Eventi'!$A$3:$A$62=A20)*('2 Eventi'!$D$3:$D$62&lt;=DATE(YEAR($B$2),MONTH($B$2),3))*('2 Eventi'!$E$3:$E$62&gt;=DATE(YEAR($B$2),MONTH($B$2),3))*('2 Eventi'!$G$3:$G$62="Approvata"),0)),"")),"")</f>
        <v/>
      </c>
      <c r="F20" s="8" t="str">
        <f>IFERROR(IF(OR(A20="",DAY(EOMONTH($B$2,0))&lt;4),"",IFERROR(INDEX('2 Eventi'!$C$3:$C$62,MATCH(1,('2 Eventi'!$A$3:$A$62=A20)*('2 Eventi'!$D$3:$D$62&lt;=DATE(YEAR($B$2),MONTH($B$2),4))*('2 Eventi'!$E$3:$E$62&gt;=DATE(YEAR($B$2),MONTH($B$2),4))*('2 Eventi'!$G$3:$G$62="Approvata"),0)),"")),"")</f>
        <v/>
      </c>
      <c r="G20" s="8" t="str">
        <f>IFERROR(IF(OR(A20="",DAY(EOMONTH($B$2,0))&lt;5),"",IFERROR(INDEX('2 Eventi'!$C$3:$C$62,MATCH(1,('2 Eventi'!$A$3:$A$62=A20)*('2 Eventi'!$D$3:$D$62&lt;=DATE(YEAR($B$2),MONTH($B$2),5))*('2 Eventi'!$E$3:$E$62&gt;=DATE(YEAR($B$2),MONTH($B$2),5))*('2 Eventi'!$G$3:$G$62="Approvata"),0)),"")),"")</f>
        <v/>
      </c>
      <c r="H20" s="8" t="str">
        <f>IFERROR(IF(OR(A20="",DAY(EOMONTH($B$2,0))&lt;6),"",IFERROR(INDEX('2 Eventi'!$C$3:$C$62,MATCH(1,('2 Eventi'!$A$3:$A$62=A20)*('2 Eventi'!$D$3:$D$62&lt;=DATE(YEAR($B$2),MONTH($B$2),6))*('2 Eventi'!$E$3:$E$62&gt;=DATE(YEAR($B$2),MONTH($B$2),6))*('2 Eventi'!$G$3:$G$62="Approvata"),0)),"")),"")</f>
        <v/>
      </c>
      <c r="I20" s="8" t="str">
        <f>IFERROR(IF(OR(A20="",DAY(EOMONTH($B$2,0))&lt;7),"",IFERROR(INDEX('2 Eventi'!$C$3:$C$62,MATCH(1,('2 Eventi'!$A$3:$A$62=A20)*('2 Eventi'!$D$3:$D$62&lt;=DATE(YEAR($B$2),MONTH($B$2),7))*('2 Eventi'!$E$3:$E$62&gt;=DATE(YEAR($B$2),MONTH($B$2),7))*('2 Eventi'!$G$3:$G$62="Approvata"),0)),"")),"")</f>
        <v/>
      </c>
      <c r="J20" s="8" t="str">
        <f>IFERROR(IF(OR(A20="",DAY(EOMONTH($B$2,0))&lt;8),"",IFERROR(INDEX('2 Eventi'!$C$3:$C$62,MATCH(1,('2 Eventi'!$A$3:$A$62=A20)*('2 Eventi'!$D$3:$D$62&lt;=DATE(YEAR($B$2),MONTH($B$2),8))*('2 Eventi'!$E$3:$E$62&gt;=DATE(YEAR($B$2),MONTH($B$2),8))*('2 Eventi'!$G$3:$G$62="Approvata"),0)),"")),"")</f>
        <v/>
      </c>
      <c r="K20" s="8" t="str">
        <f>IFERROR(IF(OR(A20="",DAY(EOMONTH($B$2,0))&lt;9),"",IFERROR(INDEX('2 Eventi'!$C$3:$C$62,MATCH(1,('2 Eventi'!$A$3:$A$62=A20)*('2 Eventi'!$D$3:$D$62&lt;=DATE(YEAR($B$2),MONTH($B$2),9))*('2 Eventi'!$E$3:$E$62&gt;=DATE(YEAR($B$2),MONTH($B$2),9))*('2 Eventi'!$G$3:$G$62="Approvata"),0)),"")),"")</f>
        <v/>
      </c>
      <c r="L20" s="8" t="str">
        <f>IFERROR(IF(OR(A20="",DAY(EOMONTH($B$2,0))&lt;10),"",IFERROR(INDEX('2 Eventi'!$C$3:$C$62,MATCH(1,('2 Eventi'!$A$3:$A$62=A20)*('2 Eventi'!$D$3:$D$62&lt;=DATE(YEAR($B$2),MONTH($B$2),10))*('2 Eventi'!$E$3:$E$62&gt;=DATE(YEAR($B$2),MONTH($B$2),10))*('2 Eventi'!$G$3:$G$62="Approvata"),0)),"")),"")</f>
        <v/>
      </c>
      <c r="M20" s="8" t="str">
        <f>IFERROR(IF(OR(A20="",DAY(EOMONTH($B$2,0))&lt;11),"",IFERROR(INDEX('2 Eventi'!$C$3:$C$62,MATCH(1,('2 Eventi'!$A$3:$A$62=A20)*('2 Eventi'!$D$3:$D$62&lt;=DATE(YEAR($B$2),MONTH($B$2),11))*('2 Eventi'!$E$3:$E$62&gt;=DATE(YEAR($B$2),MONTH($B$2),11))*('2 Eventi'!$G$3:$G$62="Approvata"),0)),"")),"")</f>
        <v/>
      </c>
      <c r="N20" s="8" t="str">
        <f>IFERROR(IF(OR(A20="",DAY(EOMONTH($B$2,0))&lt;12),"",IFERROR(INDEX('2 Eventi'!$C$3:$C$62,MATCH(1,('2 Eventi'!$A$3:$A$62=A20)*('2 Eventi'!$D$3:$D$62&lt;=DATE(YEAR($B$2),MONTH($B$2),12))*('2 Eventi'!$E$3:$E$62&gt;=DATE(YEAR($B$2),MONTH($B$2),12))*('2 Eventi'!$G$3:$G$62="Approvata"),0)),"")),"")</f>
        <v/>
      </c>
      <c r="O20" s="8" t="str">
        <f>IFERROR(IF(OR(A20="",DAY(EOMONTH($B$2,0))&lt;13),"",IFERROR(INDEX('2 Eventi'!$C$3:$C$62,MATCH(1,('2 Eventi'!$A$3:$A$62=A20)*('2 Eventi'!$D$3:$D$62&lt;=DATE(YEAR($B$2),MONTH($B$2),13))*('2 Eventi'!$E$3:$E$62&gt;=DATE(YEAR($B$2),MONTH($B$2),13))*('2 Eventi'!$G$3:$G$62="Approvata"),0)),"")),"")</f>
        <v/>
      </c>
      <c r="P20" s="8" t="str">
        <f>IFERROR(IF(OR(A20="",DAY(EOMONTH($B$2,0))&lt;14),"",IFERROR(INDEX('2 Eventi'!$C$3:$C$62,MATCH(1,('2 Eventi'!$A$3:$A$62=A20)*('2 Eventi'!$D$3:$D$62&lt;=DATE(YEAR($B$2),MONTH($B$2),14))*('2 Eventi'!$E$3:$E$62&gt;=DATE(YEAR($B$2),MONTH($B$2),14))*('2 Eventi'!$G$3:$G$62="Approvata"),0)),"")),"")</f>
        <v/>
      </c>
      <c r="Q20" s="8" t="str">
        <f>IFERROR(IF(OR(A20="",DAY(EOMONTH($B$2,0))&lt;15),"",IFERROR(INDEX('2 Eventi'!$C$3:$C$62,MATCH(1,('2 Eventi'!$A$3:$A$62=A20)*('2 Eventi'!$D$3:$D$62&lt;=DATE(YEAR($B$2),MONTH($B$2),15))*('2 Eventi'!$E$3:$E$62&gt;=DATE(YEAR($B$2),MONTH($B$2),15))*('2 Eventi'!$G$3:$G$62="Approvata"),0)),"")),"")</f>
        <v/>
      </c>
      <c r="R20" s="8" t="str">
        <f>IFERROR(IF(OR(A20="",DAY(EOMONTH($B$2,0))&lt;16),"",IFERROR(INDEX('2 Eventi'!$C$3:$C$62,MATCH(1,('2 Eventi'!$A$3:$A$62=A20)*('2 Eventi'!$D$3:$D$62&lt;=DATE(YEAR($B$2),MONTH($B$2),16))*('2 Eventi'!$E$3:$E$62&gt;=DATE(YEAR($B$2),MONTH($B$2),16))*('2 Eventi'!$G$3:$G$62="Approvata"),0)),"")),"")</f>
        <v/>
      </c>
      <c r="S20" s="8" t="str">
        <f>IFERROR(IF(OR(A20="",DAY(EOMONTH($B$2,0))&lt;17),"",IFERROR(INDEX('2 Eventi'!$C$3:$C$62,MATCH(1,('2 Eventi'!$A$3:$A$62=A20)*('2 Eventi'!$D$3:$D$62&lt;=DATE(YEAR($B$2),MONTH($B$2),17))*('2 Eventi'!$E$3:$E$62&gt;=DATE(YEAR($B$2),MONTH($B$2),17))*('2 Eventi'!$G$3:$G$62="Approvata"),0)),"")),"")</f>
        <v/>
      </c>
      <c r="T20" s="8" t="str">
        <f>IFERROR(IF(OR(A20="",DAY(EOMONTH($B$2,0))&lt;18),"",IFERROR(INDEX('2 Eventi'!$C$3:$C$62,MATCH(1,('2 Eventi'!$A$3:$A$62=A20)*('2 Eventi'!$D$3:$D$62&lt;=DATE(YEAR($B$2),MONTH($B$2),18))*('2 Eventi'!$E$3:$E$62&gt;=DATE(YEAR($B$2),MONTH($B$2),18))*('2 Eventi'!$G$3:$G$62="Approvata"),0)),"")),"")</f>
        <v/>
      </c>
      <c r="U20" s="8" t="str">
        <f>IFERROR(IF(OR(A20="",DAY(EOMONTH($B$2,0))&lt;19),"",IFERROR(INDEX('2 Eventi'!$C$3:$C$62,MATCH(1,('2 Eventi'!$A$3:$A$62=A20)*('2 Eventi'!$D$3:$D$62&lt;=DATE(YEAR($B$2),MONTH($B$2),19))*('2 Eventi'!$E$3:$E$62&gt;=DATE(YEAR($B$2),MONTH($B$2),19))*('2 Eventi'!$G$3:$G$62="Approvata"),0)),"")),"")</f>
        <v/>
      </c>
      <c r="V20" s="8" t="str">
        <f>IFERROR(IF(OR(A20="",DAY(EOMONTH($B$2,0))&lt;20),"",IFERROR(INDEX('2 Eventi'!$C$3:$C$62,MATCH(1,('2 Eventi'!$A$3:$A$62=A20)*('2 Eventi'!$D$3:$D$62&lt;=DATE(YEAR($B$2),MONTH($B$2),20))*('2 Eventi'!$E$3:$E$62&gt;=DATE(YEAR($B$2),MONTH($B$2),20))*('2 Eventi'!$G$3:$G$62="Approvata"),0)),"")),"")</f>
        <v/>
      </c>
      <c r="W20" s="8" t="str">
        <f>IFERROR(IF(OR(A20="",DAY(EOMONTH($B$2,0))&lt;21),"",IFERROR(INDEX('2 Eventi'!$C$3:$C$62,MATCH(1,('2 Eventi'!$A$3:$A$62=A20)*('2 Eventi'!$D$3:$D$62&lt;=DATE(YEAR($B$2),MONTH($B$2),21))*('2 Eventi'!$E$3:$E$62&gt;=DATE(YEAR($B$2),MONTH($B$2),21))*('2 Eventi'!$G$3:$G$62="Approvata"),0)),"")),"")</f>
        <v/>
      </c>
      <c r="X20" s="8" t="str">
        <f>IFERROR(IF(OR(A20="",DAY(EOMONTH($B$2,0))&lt;22),"",IFERROR(INDEX('2 Eventi'!$C$3:$C$62,MATCH(1,('2 Eventi'!$A$3:$A$62=A20)*('2 Eventi'!$D$3:$D$62&lt;=DATE(YEAR($B$2),MONTH($B$2),22))*('2 Eventi'!$E$3:$E$62&gt;=DATE(YEAR($B$2),MONTH($B$2),22))*('2 Eventi'!$G$3:$G$62="Approvata"),0)),"")),"")</f>
        <v/>
      </c>
      <c r="Y20" s="8" t="str">
        <f>IFERROR(IF(OR(A20="",DAY(EOMONTH($B$2,0))&lt;23),"",IFERROR(INDEX('2 Eventi'!$C$3:$C$62,MATCH(1,('2 Eventi'!$A$3:$A$62=A20)*('2 Eventi'!$D$3:$D$62&lt;=DATE(YEAR($B$2),MONTH($B$2),23))*('2 Eventi'!$E$3:$E$62&gt;=DATE(YEAR($B$2),MONTH($B$2),23))*('2 Eventi'!$G$3:$G$62="Approvata"),0)),"")),"")</f>
        <v/>
      </c>
      <c r="Z20" s="8" t="str">
        <f>IFERROR(IF(OR(A20="",DAY(EOMONTH($B$2,0))&lt;24),"",IFERROR(INDEX('2 Eventi'!$C$3:$C$62,MATCH(1,('2 Eventi'!$A$3:$A$62=A20)*('2 Eventi'!$D$3:$D$62&lt;=DATE(YEAR($B$2),MONTH($B$2),24))*('2 Eventi'!$E$3:$E$62&gt;=DATE(YEAR($B$2),MONTH($B$2),24))*('2 Eventi'!$G$3:$G$62="Approvata"),0)),"")),"")</f>
        <v/>
      </c>
      <c r="AA20" s="8" t="str">
        <f>IFERROR(IF(OR(A20="",DAY(EOMONTH($B$2,0))&lt;25),"",IFERROR(INDEX('2 Eventi'!$C$3:$C$62,MATCH(1,('2 Eventi'!$A$3:$A$62=A20)*('2 Eventi'!$D$3:$D$62&lt;=DATE(YEAR($B$2),MONTH($B$2),25))*('2 Eventi'!$E$3:$E$62&gt;=DATE(YEAR($B$2),MONTH($B$2),25))*('2 Eventi'!$G$3:$G$62="Approvata"),0)),"")),"")</f>
        <v/>
      </c>
      <c r="AB20" s="8" t="str">
        <f>IFERROR(IF(OR(A20="",DAY(EOMONTH($B$2,0))&lt;26),"",IFERROR(INDEX('2 Eventi'!$C$3:$C$62,MATCH(1,('2 Eventi'!$A$3:$A$62=A20)*('2 Eventi'!$D$3:$D$62&lt;=DATE(YEAR($B$2),MONTH($B$2),26))*('2 Eventi'!$E$3:$E$62&gt;=DATE(YEAR($B$2),MONTH($B$2),26))*('2 Eventi'!$G$3:$G$62="Approvata"),0)),"")),"")</f>
        <v/>
      </c>
      <c r="AC20" s="8" t="str">
        <f>IFERROR(IF(OR(A20="",DAY(EOMONTH($B$2,0))&lt;27),"",IFERROR(INDEX('2 Eventi'!$C$3:$C$62,MATCH(1,('2 Eventi'!$A$3:$A$62=A20)*('2 Eventi'!$D$3:$D$62&lt;=DATE(YEAR($B$2),MONTH($B$2),27))*('2 Eventi'!$E$3:$E$62&gt;=DATE(YEAR($B$2),MONTH($B$2),27))*('2 Eventi'!$G$3:$G$62="Approvata"),0)),"")),"")</f>
        <v/>
      </c>
      <c r="AD20" s="8" t="str">
        <f>IFERROR(IF(OR(A20="",DAY(EOMONTH($B$2,0))&lt;28),"",IFERROR(INDEX('2 Eventi'!$C$3:$C$62,MATCH(1,('2 Eventi'!$A$3:$A$62=A20)*('2 Eventi'!$D$3:$D$62&lt;=DATE(YEAR($B$2),MONTH($B$2),28))*('2 Eventi'!$E$3:$E$62&gt;=DATE(YEAR($B$2),MONTH($B$2),28))*('2 Eventi'!$G$3:$G$62="Approvata"),0)),"")),"")</f>
        <v/>
      </c>
      <c r="AE20" s="8" t="str">
        <f>IFERROR(IF(OR(A20="",DAY(EOMONTH($B$2,0))&lt;29),"",IFERROR(INDEX('2 Eventi'!$C$3:$C$62,MATCH(1,('2 Eventi'!$A$3:$A$62=A20)*('2 Eventi'!$D$3:$D$62&lt;=DATE(YEAR($B$2),MONTH($B$2),29))*('2 Eventi'!$E$3:$E$62&gt;=DATE(YEAR($B$2),MONTH($B$2),29))*('2 Eventi'!$G$3:$G$62="Approvata"),0)),"")),"")</f>
        <v/>
      </c>
      <c r="AF20" s="8" t="str">
        <f>IFERROR(IF(OR(A20="",DAY(EOMONTH($B$2,0))&lt;30),"",IFERROR(INDEX('2 Eventi'!$C$3:$C$62,MATCH(1,('2 Eventi'!$A$3:$A$62=A20)*('2 Eventi'!$D$3:$D$62&lt;=DATE(YEAR($B$2),MONTH($B$2),30))*('2 Eventi'!$E$3:$E$62&gt;=DATE(YEAR($B$2),MONTH($B$2),30))*('2 Eventi'!$G$3:$G$62="Approvata"),0)),"")),"")</f>
        <v/>
      </c>
      <c r="AG20" s="8" t="str">
        <f>IFERROR(IF(OR(A20="",DAY(EOMONTH($B$2,0))&lt;31),"",IFERROR(INDEX('2 Eventi'!$C$3:$C$62,MATCH(1,('2 Eventi'!$A$3:$A$62=A20)*('2 Eventi'!$D$3:$D$62&lt;=DATE(YEAR($B$2),MONTH($B$2),31))*('2 Eventi'!$E$3:$E$62&gt;=DATE(YEAR($B$2),MONTH($B$2),31))*('2 Eventi'!$G$3:$G$62="Approvata"),0)),"")),"")</f>
        <v/>
      </c>
      <c r="AH20" s="9">
        <f t="shared" si="0"/>
        <v>31</v>
      </c>
    </row>
    <row r="21" spans="1:34" ht="20.100000000000001" customHeight="1" x14ac:dyDescent="0.25">
      <c r="A21" s="7">
        <f>'1 Dipendenti'!A20</f>
        <v>0</v>
      </c>
      <c r="B21" s="7">
        <f>'1 Dipendenti'!B20</f>
        <v>0</v>
      </c>
      <c r="C21" s="8" t="str">
        <f>IFERROR(IF(OR(A21="",DAY(EOMONTH($B$2,0))&lt;1),"",IFERROR(INDEX('2 Eventi'!$C$3:$C$62,MATCH(1,('2 Eventi'!$A$3:$A$62=A21)*('2 Eventi'!$D$3:$D$62&lt;=DATE(YEAR($B$2),MONTH($B$2),1))*('2 Eventi'!$E$3:$E$62&gt;=DATE(YEAR($B$2),MONTH($B$2),1))*('2 Eventi'!$G$3:$G$62="Approvata"),0)),"")),"")</f>
        <v/>
      </c>
      <c r="D21" s="8" t="str">
        <f>IFERROR(IF(OR(A21="",DAY(EOMONTH($B$2,0))&lt;2),"",IFERROR(INDEX('2 Eventi'!$C$3:$C$62,MATCH(1,('2 Eventi'!$A$3:$A$62=A21)*('2 Eventi'!$D$3:$D$62&lt;=DATE(YEAR($B$2),MONTH($B$2),2))*('2 Eventi'!$E$3:$E$62&gt;=DATE(YEAR($B$2),MONTH($B$2),2))*('2 Eventi'!$G$3:$G$62="Approvata"),0)),"")),"")</f>
        <v/>
      </c>
      <c r="E21" s="8" t="str">
        <f>IFERROR(IF(OR(A21="",DAY(EOMONTH($B$2,0))&lt;3),"",IFERROR(INDEX('2 Eventi'!$C$3:$C$62,MATCH(1,('2 Eventi'!$A$3:$A$62=A21)*('2 Eventi'!$D$3:$D$62&lt;=DATE(YEAR($B$2),MONTH($B$2),3))*('2 Eventi'!$E$3:$E$62&gt;=DATE(YEAR($B$2),MONTH($B$2),3))*('2 Eventi'!$G$3:$G$62="Approvata"),0)),"")),"")</f>
        <v/>
      </c>
      <c r="F21" s="8" t="str">
        <f>IFERROR(IF(OR(A21="",DAY(EOMONTH($B$2,0))&lt;4),"",IFERROR(INDEX('2 Eventi'!$C$3:$C$62,MATCH(1,('2 Eventi'!$A$3:$A$62=A21)*('2 Eventi'!$D$3:$D$62&lt;=DATE(YEAR($B$2),MONTH($B$2),4))*('2 Eventi'!$E$3:$E$62&gt;=DATE(YEAR($B$2),MONTH($B$2),4))*('2 Eventi'!$G$3:$G$62="Approvata"),0)),"")),"")</f>
        <v/>
      </c>
      <c r="G21" s="8" t="str">
        <f>IFERROR(IF(OR(A21="",DAY(EOMONTH($B$2,0))&lt;5),"",IFERROR(INDEX('2 Eventi'!$C$3:$C$62,MATCH(1,('2 Eventi'!$A$3:$A$62=A21)*('2 Eventi'!$D$3:$D$62&lt;=DATE(YEAR($B$2),MONTH($B$2),5))*('2 Eventi'!$E$3:$E$62&gt;=DATE(YEAR($B$2),MONTH($B$2),5))*('2 Eventi'!$G$3:$G$62="Approvata"),0)),"")),"")</f>
        <v/>
      </c>
      <c r="H21" s="8" t="str">
        <f>IFERROR(IF(OR(A21="",DAY(EOMONTH($B$2,0))&lt;6),"",IFERROR(INDEX('2 Eventi'!$C$3:$C$62,MATCH(1,('2 Eventi'!$A$3:$A$62=A21)*('2 Eventi'!$D$3:$D$62&lt;=DATE(YEAR($B$2),MONTH($B$2),6))*('2 Eventi'!$E$3:$E$62&gt;=DATE(YEAR($B$2),MONTH($B$2),6))*('2 Eventi'!$G$3:$G$62="Approvata"),0)),"")),"")</f>
        <v/>
      </c>
      <c r="I21" s="8" t="str">
        <f>IFERROR(IF(OR(A21="",DAY(EOMONTH($B$2,0))&lt;7),"",IFERROR(INDEX('2 Eventi'!$C$3:$C$62,MATCH(1,('2 Eventi'!$A$3:$A$62=A21)*('2 Eventi'!$D$3:$D$62&lt;=DATE(YEAR($B$2),MONTH($B$2),7))*('2 Eventi'!$E$3:$E$62&gt;=DATE(YEAR($B$2),MONTH($B$2),7))*('2 Eventi'!$G$3:$G$62="Approvata"),0)),"")),"")</f>
        <v/>
      </c>
      <c r="J21" s="8" t="str">
        <f>IFERROR(IF(OR(A21="",DAY(EOMONTH($B$2,0))&lt;8),"",IFERROR(INDEX('2 Eventi'!$C$3:$C$62,MATCH(1,('2 Eventi'!$A$3:$A$62=A21)*('2 Eventi'!$D$3:$D$62&lt;=DATE(YEAR($B$2),MONTH($B$2),8))*('2 Eventi'!$E$3:$E$62&gt;=DATE(YEAR($B$2),MONTH($B$2),8))*('2 Eventi'!$G$3:$G$62="Approvata"),0)),"")),"")</f>
        <v/>
      </c>
      <c r="K21" s="8" t="str">
        <f>IFERROR(IF(OR(A21="",DAY(EOMONTH($B$2,0))&lt;9),"",IFERROR(INDEX('2 Eventi'!$C$3:$C$62,MATCH(1,('2 Eventi'!$A$3:$A$62=A21)*('2 Eventi'!$D$3:$D$62&lt;=DATE(YEAR($B$2),MONTH($B$2),9))*('2 Eventi'!$E$3:$E$62&gt;=DATE(YEAR($B$2),MONTH($B$2),9))*('2 Eventi'!$G$3:$G$62="Approvata"),0)),"")),"")</f>
        <v/>
      </c>
      <c r="L21" s="8" t="str">
        <f>IFERROR(IF(OR(A21="",DAY(EOMONTH($B$2,0))&lt;10),"",IFERROR(INDEX('2 Eventi'!$C$3:$C$62,MATCH(1,('2 Eventi'!$A$3:$A$62=A21)*('2 Eventi'!$D$3:$D$62&lt;=DATE(YEAR($B$2),MONTH($B$2),10))*('2 Eventi'!$E$3:$E$62&gt;=DATE(YEAR($B$2),MONTH($B$2),10))*('2 Eventi'!$G$3:$G$62="Approvata"),0)),"")),"")</f>
        <v/>
      </c>
      <c r="M21" s="8" t="str">
        <f>IFERROR(IF(OR(A21="",DAY(EOMONTH($B$2,0))&lt;11),"",IFERROR(INDEX('2 Eventi'!$C$3:$C$62,MATCH(1,('2 Eventi'!$A$3:$A$62=A21)*('2 Eventi'!$D$3:$D$62&lt;=DATE(YEAR($B$2),MONTH($B$2),11))*('2 Eventi'!$E$3:$E$62&gt;=DATE(YEAR($B$2),MONTH($B$2),11))*('2 Eventi'!$G$3:$G$62="Approvata"),0)),"")),"")</f>
        <v/>
      </c>
      <c r="N21" s="8" t="str">
        <f>IFERROR(IF(OR(A21="",DAY(EOMONTH($B$2,0))&lt;12),"",IFERROR(INDEX('2 Eventi'!$C$3:$C$62,MATCH(1,('2 Eventi'!$A$3:$A$62=A21)*('2 Eventi'!$D$3:$D$62&lt;=DATE(YEAR($B$2),MONTH($B$2),12))*('2 Eventi'!$E$3:$E$62&gt;=DATE(YEAR($B$2),MONTH($B$2),12))*('2 Eventi'!$G$3:$G$62="Approvata"),0)),"")),"")</f>
        <v/>
      </c>
      <c r="O21" s="8" t="str">
        <f>IFERROR(IF(OR(A21="",DAY(EOMONTH($B$2,0))&lt;13),"",IFERROR(INDEX('2 Eventi'!$C$3:$C$62,MATCH(1,('2 Eventi'!$A$3:$A$62=A21)*('2 Eventi'!$D$3:$D$62&lt;=DATE(YEAR($B$2),MONTH($B$2),13))*('2 Eventi'!$E$3:$E$62&gt;=DATE(YEAR($B$2),MONTH($B$2),13))*('2 Eventi'!$G$3:$G$62="Approvata"),0)),"")),"")</f>
        <v/>
      </c>
      <c r="P21" s="8" t="str">
        <f>IFERROR(IF(OR(A21="",DAY(EOMONTH($B$2,0))&lt;14),"",IFERROR(INDEX('2 Eventi'!$C$3:$C$62,MATCH(1,('2 Eventi'!$A$3:$A$62=A21)*('2 Eventi'!$D$3:$D$62&lt;=DATE(YEAR($B$2),MONTH($B$2),14))*('2 Eventi'!$E$3:$E$62&gt;=DATE(YEAR($B$2),MONTH($B$2),14))*('2 Eventi'!$G$3:$G$62="Approvata"),0)),"")),"")</f>
        <v/>
      </c>
      <c r="Q21" s="8" t="str">
        <f>IFERROR(IF(OR(A21="",DAY(EOMONTH($B$2,0))&lt;15),"",IFERROR(INDEX('2 Eventi'!$C$3:$C$62,MATCH(1,('2 Eventi'!$A$3:$A$62=A21)*('2 Eventi'!$D$3:$D$62&lt;=DATE(YEAR($B$2),MONTH($B$2),15))*('2 Eventi'!$E$3:$E$62&gt;=DATE(YEAR($B$2),MONTH($B$2),15))*('2 Eventi'!$G$3:$G$62="Approvata"),0)),"")),"")</f>
        <v/>
      </c>
      <c r="R21" s="8" t="str">
        <f>IFERROR(IF(OR(A21="",DAY(EOMONTH($B$2,0))&lt;16),"",IFERROR(INDEX('2 Eventi'!$C$3:$C$62,MATCH(1,('2 Eventi'!$A$3:$A$62=A21)*('2 Eventi'!$D$3:$D$62&lt;=DATE(YEAR($B$2),MONTH($B$2),16))*('2 Eventi'!$E$3:$E$62&gt;=DATE(YEAR($B$2),MONTH($B$2),16))*('2 Eventi'!$G$3:$G$62="Approvata"),0)),"")),"")</f>
        <v/>
      </c>
      <c r="S21" s="8" t="str">
        <f>IFERROR(IF(OR(A21="",DAY(EOMONTH($B$2,0))&lt;17),"",IFERROR(INDEX('2 Eventi'!$C$3:$C$62,MATCH(1,('2 Eventi'!$A$3:$A$62=A21)*('2 Eventi'!$D$3:$D$62&lt;=DATE(YEAR($B$2),MONTH($B$2),17))*('2 Eventi'!$E$3:$E$62&gt;=DATE(YEAR($B$2),MONTH($B$2),17))*('2 Eventi'!$G$3:$G$62="Approvata"),0)),"")),"")</f>
        <v/>
      </c>
      <c r="T21" s="8" t="str">
        <f>IFERROR(IF(OR(A21="",DAY(EOMONTH($B$2,0))&lt;18),"",IFERROR(INDEX('2 Eventi'!$C$3:$C$62,MATCH(1,('2 Eventi'!$A$3:$A$62=A21)*('2 Eventi'!$D$3:$D$62&lt;=DATE(YEAR($B$2),MONTH($B$2),18))*('2 Eventi'!$E$3:$E$62&gt;=DATE(YEAR($B$2),MONTH($B$2),18))*('2 Eventi'!$G$3:$G$62="Approvata"),0)),"")),"")</f>
        <v/>
      </c>
      <c r="U21" s="8" t="str">
        <f>IFERROR(IF(OR(A21="",DAY(EOMONTH($B$2,0))&lt;19),"",IFERROR(INDEX('2 Eventi'!$C$3:$C$62,MATCH(1,('2 Eventi'!$A$3:$A$62=A21)*('2 Eventi'!$D$3:$D$62&lt;=DATE(YEAR($B$2),MONTH($B$2),19))*('2 Eventi'!$E$3:$E$62&gt;=DATE(YEAR($B$2),MONTH($B$2),19))*('2 Eventi'!$G$3:$G$62="Approvata"),0)),"")),"")</f>
        <v/>
      </c>
      <c r="V21" s="8" t="str">
        <f>IFERROR(IF(OR(A21="",DAY(EOMONTH($B$2,0))&lt;20),"",IFERROR(INDEX('2 Eventi'!$C$3:$C$62,MATCH(1,('2 Eventi'!$A$3:$A$62=A21)*('2 Eventi'!$D$3:$D$62&lt;=DATE(YEAR($B$2),MONTH($B$2),20))*('2 Eventi'!$E$3:$E$62&gt;=DATE(YEAR($B$2),MONTH($B$2),20))*('2 Eventi'!$G$3:$G$62="Approvata"),0)),"")),"")</f>
        <v/>
      </c>
      <c r="W21" s="8" t="str">
        <f>IFERROR(IF(OR(A21="",DAY(EOMONTH($B$2,0))&lt;21),"",IFERROR(INDEX('2 Eventi'!$C$3:$C$62,MATCH(1,('2 Eventi'!$A$3:$A$62=A21)*('2 Eventi'!$D$3:$D$62&lt;=DATE(YEAR($B$2),MONTH($B$2),21))*('2 Eventi'!$E$3:$E$62&gt;=DATE(YEAR($B$2),MONTH($B$2),21))*('2 Eventi'!$G$3:$G$62="Approvata"),0)),"")),"")</f>
        <v/>
      </c>
      <c r="X21" s="8" t="str">
        <f>IFERROR(IF(OR(A21="",DAY(EOMONTH($B$2,0))&lt;22),"",IFERROR(INDEX('2 Eventi'!$C$3:$C$62,MATCH(1,('2 Eventi'!$A$3:$A$62=A21)*('2 Eventi'!$D$3:$D$62&lt;=DATE(YEAR($B$2),MONTH($B$2),22))*('2 Eventi'!$E$3:$E$62&gt;=DATE(YEAR($B$2),MONTH($B$2),22))*('2 Eventi'!$G$3:$G$62="Approvata"),0)),"")),"")</f>
        <v/>
      </c>
      <c r="Y21" s="8" t="str">
        <f>IFERROR(IF(OR(A21="",DAY(EOMONTH($B$2,0))&lt;23),"",IFERROR(INDEX('2 Eventi'!$C$3:$C$62,MATCH(1,('2 Eventi'!$A$3:$A$62=A21)*('2 Eventi'!$D$3:$D$62&lt;=DATE(YEAR($B$2),MONTH($B$2),23))*('2 Eventi'!$E$3:$E$62&gt;=DATE(YEAR($B$2),MONTH($B$2),23))*('2 Eventi'!$G$3:$G$62="Approvata"),0)),"")),"")</f>
        <v/>
      </c>
      <c r="Z21" s="8" t="str">
        <f>IFERROR(IF(OR(A21="",DAY(EOMONTH($B$2,0))&lt;24),"",IFERROR(INDEX('2 Eventi'!$C$3:$C$62,MATCH(1,('2 Eventi'!$A$3:$A$62=A21)*('2 Eventi'!$D$3:$D$62&lt;=DATE(YEAR($B$2),MONTH($B$2),24))*('2 Eventi'!$E$3:$E$62&gt;=DATE(YEAR($B$2),MONTH($B$2),24))*('2 Eventi'!$G$3:$G$62="Approvata"),0)),"")),"")</f>
        <v/>
      </c>
      <c r="AA21" s="8" t="str">
        <f>IFERROR(IF(OR(A21="",DAY(EOMONTH($B$2,0))&lt;25),"",IFERROR(INDEX('2 Eventi'!$C$3:$C$62,MATCH(1,('2 Eventi'!$A$3:$A$62=A21)*('2 Eventi'!$D$3:$D$62&lt;=DATE(YEAR($B$2),MONTH($B$2),25))*('2 Eventi'!$E$3:$E$62&gt;=DATE(YEAR($B$2),MONTH($B$2),25))*('2 Eventi'!$G$3:$G$62="Approvata"),0)),"")),"")</f>
        <v/>
      </c>
      <c r="AB21" s="8" t="str">
        <f>IFERROR(IF(OR(A21="",DAY(EOMONTH($B$2,0))&lt;26),"",IFERROR(INDEX('2 Eventi'!$C$3:$C$62,MATCH(1,('2 Eventi'!$A$3:$A$62=A21)*('2 Eventi'!$D$3:$D$62&lt;=DATE(YEAR($B$2),MONTH($B$2),26))*('2 Eventi'!$E$3:$E$62&gt;=DATE(YEAR($B$2),MONTH($B$2),26))*('2 Eventi'!$G$3:$G$62="Approvata"),0)),"")),"")</f>
        <v/>
      </c>
      <c r="AC21" s="8" t="str">
        <f>IFERROR(IF(OR(A21="",DAY(EOMONTH($B$2,0))&lt;27),"",IFERROR(INDEX('2 Eventi'!$C$3:$C$62,MATCH(1,('2 Eventi'!$A$3:$A$62=A21)*('2 Eventi'!$D$3:$D$62&lt;=DATE(YEAR($B$2),MONTH($B$2),27))*('2 Eventi'!$E$3:$E$62&gt;=DATE(YEAR($B$2),MONTH($B$2),27))*('2 Eventi'!$G$3:$G$62="Approvata"),0)),"")),"")</f>
        <v/>
      </c>
      <c r="AD21" s="8" t="str">
        <f>IFERROR(IF(OR(A21="",DAY(EOMONTH($B$2,0))&lt;28),"",IFERROR(INDEX('2 Eventi'!$C$3:$C$62,MATCH(1,('2 Eventi'!$A$3:$A$62=A21)*('2 Eventi'!$D$3:$D$62&lt;=DATE(YEAR($B$2),MONTH($B$2),28))*('2 Eventi'!$E$3:$E$62&gt;=DATE(YEAR($B$2),MONTH($B$2),28))*('2 Eventi'!$G$3:$G$62="Approvata"),0)),"")),"")</f>
        <v/>
      </c>
      <c r="AE21" s="8" t="str">
        <f>IFERROR(IF(OR(A21="",DAY(EOMONTH($B$2,0))&lt;29),"",IFERROR(INDEX('2 Eventi'!$C$3:$C$62,MATCH(1,('2 Eventi'!$A$3:$A$62=A21)*('2 Eventi'!$D$3:$D$62&lt;=DATE(YEAR($B$2),MONTH($B$2),29))*('2 Eventi'!$E$3:$E$62&gt;=DATE(YEAR($B$2),MONTH($B$2),29))*('2 Eventi'!$G$3:$G$62="Approvata"),0)),"")),"")</f>
        <v/>
      </c>
      <c r="AF21" s="8" t="str">
        <f>IFERROR(IF(OR(A21="",DAY(EOMONTH($B$2,0))&lt;30),"",IFERROR(INDEX('2 Eventi'!$C$3:$C$62,MATCH(1,('2 Eventi'!$A$3:$A$62=A21)*('2 Eventi'!$D$3:$D$62&lt;=DATE(YEAR($B$2),MONTH($B$2),30))*('2 Eventi'!$E$3:$E$62&gt;=DATE(YEAR($B$2),MONTH($B$2),30))*('2 Eventi'!$G$3:$G$62="Approvata"),0)),"")),"")</f>
        <v/>
      </c>
      <c r="AG21" s="8" t="str">
        <f>IFERROR(IF(OR(A21="",DAY(EOMONTH($B$2,0))&lt;31),"",IFERROR(INDEX('2 Eventi'!$C$3:$C$62,MATCH(1,('2 Eventi'!$A$3:$A$62=A21)*('2 Eventi'!$D$3:$D$62&lt;=DATE(YEAR($B$2),MONTH($B$2),31))*('2 Eventi'!$E$3:$E$62&gt;=DATE(YEAR($B$2),MONTH($B$2),31))*('2 Eventi'!$G$3:$G$62="Approvata"),0)),"")),"")</f>
        <v/>
      </c>
      <c r="AH21" s="9">
        <f t="shared" si="0"/>
        <v>31</v>
      </c>
    </row>
    <row r="22" spans="1:34" ht="20.100000000000001" customHeight="1" x14ac:dyDescent="0.25">
      <c r="A22" s="7">
        <f>'1 Dipendenti'!A21</f>
        <v>0</v>
      </c>
      <c r="B22" s="7">
        <f>'1 Dipendenti'!B21</f>
        <v>0</v>
      </c>
      <c r="C22" s="8" t="str">
        <f>IFERROR(IF(OR(A22="",DAY(EOMONTH($B$2,0))&lt;1),"",IFERROR(INDEX('2 Eventi'!$C$3:$C$62,MATCH(1,('2 Eventi'!$A$3:$A$62=A22)*('2 Eventi'!$D$3:$D$62&lt;=DATE(YEAR($B$2),MONTH($B$2),1))*('2 Eventi'!$E$3:$E$62&gt;=DATE(YEAR($B$2),MONTH($B$2),1))*('2 Eventi'!$G$3:$G$62="Approvata"),0)),"")),"")</f>
        <v/>
      </c>
      <c r="D22" s="8" t="str">
        <f>IFERROR(IF(OR(A22="",DAY(EOMONTH($B$2,0))&lt;2),"",IFERROR(INDEX('2 Eventi'!$C$3:$C$62,MATCH(1,('2 Eventi'!$A$3:$A$62=A22)*('2 Eventi'!$D$3:$D$62&lt;=DATE(YEAR($B$2),MONTH($B$2),2))*('2 Eventi'!$E$3:$E$62&gt;=DATE(YEAR($B$2),MONTH($B$2),2))*('2 Eventi'!$G$3:$G$62="Approvata"),0)),"")),"")</f>
        <v/>
      </c>
      <c r="E22" s="8" t="str">
        <f>IFERROR(IF(OR(A22="",DAY(EOMONTH($B$2,0))&lt;3),"",IFERROR(INDEX('2 Eventi'!$C$3:$C$62,MATCH(1,('2 Eventi'!$A$3:$A$62=A22)*('2 Eventi'!$D$3:$D$62&lt;=DATE(YEAR($B$2),MONTH($B$2),3))*('2 Eventi'!$E$3:$E$62&gt;=DATE(YEAR($B$2),MONTH($B$2),3))*('2 Eventi'!$G$3:$G$62="Approvata"),0)),"")),"")</f>
        <v/>
      </c>
      <c r="F22" s="8" t="str">
        <f>IFERROR(IF(OR(A22="",DAY(EOMONTH($B$2,0))&lt;4),"",IFERROR(INDEX('2 Eventi'!$C$3:$C$62,MATCH(1,('2 Eventi'!$A$3:$A$62=A22)*('2 Eventi'!$D$3:$D$62&lt;=DATE(YEAR($B$2),MONTH($B$2),4))*('2 Eventi'!$E$3:$E$62&gt;=DATE(YEAR($B$2),MONTH($B$2),4))*('2 Eventi'!$G$3:$G$62="Approvata"),0)),"")),"")</f>
        <v/>
      </c>
      <c r="G22" s="8" t="str">
        <f>IFERROR(IF(OR(A22="",DAY(EOMONTH($B$2,0))&lt;5),"",IFERROR(INDEX('2 Eventi'!$C$3:$C$62,MATCH(1,('2 Eventi'!$A$3:$A$62=A22)*('2 Eventi'!$D$3:$D$62&lt;=DATE(YEAR($B$2),MONTH($B$2),5))*('2 Eventi'!$E$3:$E$62&gt;=DATE(YEAR($B$2),MONTH($B$2),5))*('2 Eventi'!$G$3:$G$62="Approvata"),0)),"")),"")</f>
        <v/>
      </c>
      <c r="H22" s="8" t="str">
        <f>IFERROR(IF(OR(A22="",DAY(EOMONTH($B$2,0))&lt;6),"",IFERROR(INDEX('2 Eventi'!$C$3:$C$62,MATCH(1,('2 Eventi'!$A$3:$A$62=A22)*('2 Eventi'!$D$3:$D$62&lt;=DATE(YEAR($B$2),MONTH($B$2),6))*('2 Eventi'!$E$3:$E$62&gt;=DATE(YEAR($B$2),MONTH($B$2),6))*('2 Eventi'!$G$3:$G$62="Approvata"),0)),"")),"")</f>
        <v/>
      </c>
      <c r="I22" s="8" t="str">
        <f>IFERROR(IF(OR(A22="",DAY(EOMONTH($B$2,0))&lt;7),"",IFERROR(INDEX('2 Eventi'!$C$3:$C$62,MATCH(1,('2 Eventi'!$A$3:$A$62=A22)*('2 Eventi'!$D$3:$D$62&lt;=DATE(YEAR($B$2),MONTH($B$2),7))*('2 Eventi'!$E$3:$E$62&gt;=DATE(YEAR($B$2),MONTH($B$2),7))*('2 Eventi'!$G$3:$G$62="Approvata"),0)),"")),"")</f>
        <v/>
      </c>
      <c r="J22" s="8" t="str">
        <f>IFERROR(IF(OR(A22="",DAY(EOMONTH($B$2,0))&lt;8),"",IFERROR(INDEX('2 Eventi'!$C$3:$C$62,MATCH(1,('2 Eventi'!$A$3:$A$62=A22)*('2 Eventi'!$D$3:$D$62&lt;=DATE(YEAR($B$2),MONTH($B$2),8))*('2 Eventi'!$E$3:$E$62&gt;=DATE(YEAR($B$2),MONTH($B$2),8))*('2 Eventi'!$G$3:$G$62="Approvata"),0)),"")),"")</f>
        <v/>
      </c>
      <c r="K22" s="8" t="str">
        <f>IFERROR(IF(OR(A22="",DAY(EOMONTH($B$2,0))&lt;9),"",IFERROR(INDEX('2 Eventi'!$C$3:$C$62,MATCH(1,('2 Eventi'!$A$3:$A$62=A22)*('2 Eventi'!$D$3:$D$62&lt;=DATE(YEAR($B$2),MONTH($B$2),9))*('2 Eventi'!$E$3:$E$62&gt;=DATE(YEAR($B$2),MONTH($B$2),9))*('2 Eventi'!$G$3:$G$62="Approvata"),0)),"")),"")</f>
        <v/>
      </c>
      <c r="L22" s="8" t="str">
        <f>IFERROR(IF(OR(A22="",DAY(EOMONTH($B$2,0))&lt;10),"",IFERROR(INDEX('2 Eventi'!$C$3:$C$62,MATCH(1,('2 Eventi'!$A$3:$A$62=A22)*('2 Eventi'!$D$3:$D$62&lt;=DATE(YEAR($B$2),MONTH($B$2),10))*('2 Eventi'!$E$3:$E$62&gt;=DATE(YEAR($B$2),MONTH($B$2),10))*('2 Eventi'!$G$3:$G$62="Approvata"),0)),"")),"")</f>
        <v/>
      </c>
      <c r="M22" s="8" t="str">
        <f>IFERROR(IF(OR(A22="",DAY(EOMONTH($B$2,0))&lt;11),"",IFERROR(INDEX('2 Eventi'!$C$3:$C$62,MATCH(1,('2 Eventi'!$A$3:$A$62=A22)*('2 Eventi'!$D$3:$D$62&lt;=DATE(YEAR($B$2),MONTH($B$2),11))*('2 Eventi'!$E$3:$E$62&gt;=DATE(YEAR($B$2),MONTH($B$2),11))*('2 Eventi'!$G$3:$G$62="Approvata"),0)),"")),"")</f>
        <v/>
      </c>
      <c r="N22" s="8" t="str">
        <f>IFERROR(IF(OR(A22="",DAY(EOMONTH($B$2,0))&lt;12),"",IFERROR(INDEX('2 Eventi'!$C$3:$C$62,MATCH(1,('2 Eventi'!$A$3:$A$62=A22)*('2 Eventi'!$D$3:$D$62&lt;=DATE(YEAR($B$2),MONTH($B$2),12))*('2 Eventi'!$E$3:$E$62&gt;=DATE(YEAR($B$2),MONTH($B$2),12))*('2 Eventi'!$G$3:$G$62="Approvata"),0)),"")),"")</f>
        <v/>
      </c>
      <c r="O22" s="8" t="str">
        <f>IFERROR(IF(OR(A22="",DAY(EOMONTH($B$2,0))&lt;13),"",IFERROR(INDEX('2 Eventi'!$C$3:$C$62,MATCH(1,('2 Eventi'!$A$3:$A$62=A22)*('2 Eventi'!$D$3:$D$62&lt;=DATE(YEAR($B$2),MONTH($B$2),13))*('2 Eventi'!$E$3:$E$62&gt;=DATE(YEAR($B$2),MONTH($B$2),13))*('2 Eventi'!$G$3:$G$62="Approvata"),0)),"")),"")</f>
        <v/>
      </c>
      <c r="P22" s="8" t="str">
        <f>IFERROR(IF(OR(A22="",DAY(EOMONTH($B$2,0))&lt;14),"",IFERROR(INDEX('2 Eventi'!$C$3:$C$62,MATCH(1,('2 Eventi'!$A$3:$A$62=A22)*('2 Eventi'!$D$3:$D$62&lt;=DATE(YEAR($B$2),MONTH($B$2),14))*('2 Eventi'!$E$3:$E$62&gt;=DATE(YEAR($B$2),MONTH($B$2),14))*('2 Eventi'!$G$3:$G$62="Approvata"),0)),"")),"")</f>
        <v/>
      </c>
      <c r="Q22" s="8" t="str">
        <f>IFERROR(IF(OR(A22="",DAY(EOMONTH($B$2,0))&lt;15),"",IFERROR(INDEX('2 Eventi'!$C$3:$C$62,MATCH(1,('2 Eventi'!$A$3:$A$62=A22)*('2 Eventi'!$D$3:$D$62&lt;=DATE(YEAR($B$2),MONTH($B$2),15))*('2 Eventi'!$E$3:$E$62&gt;=DATE(YEAR($B$2),MONTH($B$2),15))*('2 Eventi'!$G$3:$G$62="Approvata"),0)),"")),"")</f>
        <v/>
      </c>
      <c r="R22" s="8" t="str">
        <f>IFERROR(IF(OR(A22="",DAY(EOMONTH($B$2,0))&lt;16),"",IFERROR(INDEX('2 Eventi'!$C$3:$C$62,MATCH(1,('2 Eventi'!$A$3:$A$62=A22)*('2 Eventi'!$D$3:$D$62&lt;=DATE(YEAR($B$2),MONTH($B$2),16))*('2 Eventi'!$E$3:$E$62&gt;=DATE(YEAR($B$2),MONTH($B$2),16))*('2 Eventi'!$G$3:$G$62="Approvata"),0)),"")),"")</f>
        <v/>
      </c>
      <c r="S22" s="8" t="str">
        <f>IFERROR(IF(OR(A22="",DAY(EOMONTH($B$2,0))&lt;17),"",IFERROR(INDEX('2 Eventi'!$C$3:$C$62,MATCH(1,('2 Eventi'!$A$3:$A$62=A22)*('2 Eventi'!$D$3:$D$62&lt;=DATE(YEAR($B$2),MONTH($B$2),17))*('2 Eventi'!$E$3:$E$62&gt;=DATE(YEAR($B$2),MONTH($B$2),17))*('2 Eventi'!$G$3:$G$62="Approvata"),0)),"")),"")</f>
        <v/>
      </c>
      <c r="T22" s="8" t="str">
        <f>IFERROR(IF(OR(A22="",DAY(EOMONTH($B$2,0))&lt;18),"",IFERROR(INDEX('2 Eventi'!$C$3:$C$62,MATCH(1,('2 Eventi'!$A$3:$A$62=A22)*('2 Eventi'!$D$3:$D$62&lt;=DATE(YEAR($B$2),MONTH($B$2),18))*('2 Eventi'!$E$3:$E$62&gt;=DATE(YEAR($B$2),MONTH($B$2),18))*('2 Eventi'!$G$3:$G$62="Approvata"),0)),"")),"")</f>
        <v/>
      </c>
      <c r="U22" s="8" t="str">
        <f>IFERROR(IF(OR(A22="",DAY(EOMONTH($B$2,0))&lt;19),"",IFERROR(INDEX('2 Eventi'!$C$3:$C$62,MATCH(1,('2 Eventi'!$A$3:$A$62=A22)*('2 Eventi'!$D$3:$D$62&lt;=DATE(YEAR($B$2),MONTH($B$2),19))*('2 Eventi'!$E$3:$E$62&gt;=DATE(YEAR($B$2),MONTH($B$2),19))*('2 Eventi'!$G$3:$G$62="Approvata"),0)),"")),"")</f>
        <v/>
      </c>
      <c r="V22" s="8" t="str">
        <f>IFERROR(IF(OR(A22="",DAY(EOMONTH($B$2,0))&lt;20),"",IFERROR(INDEX('2 Eventi'!$C$3:$C$62,MATCH(1,('2 Eventi'!$A$3:$A$62=A22)*('2 Eventi'!$D$3:$D$62&lt;=DATE(YEAR($B$2),MONTH($B$2),20))*('2 Eventi'!$E$3:$E$62&gt;=DATE(YEAR($B$2),MONTH($B$2),20))*('2 Eventi'!$G$3:$G$62="Approvata"),0)),"")),"")</f>
        <v/>
      </c>
      <c r="W22" s="8" t="str">
        <f>IFERROR(IF(OR(A22="",DAY(EOMONTH($B$2,0))&lt;21),"",IFERROR(INDEX('2 Eventi'!$C$3:$C$62,MATCH(1,('2 Eventi'!$A$3:$A$62=A22)*('2 Eventi'!$D$3:$D$62&lt;=DATE(YEAR($B$2),MONTH($B$2),21))*('2 Eventi'!$E$3:$E$62&gt;=DATE(YEAR($B$2),MONTH($B$2),21))*('2 Eventi'!$G$3:$G$62="Approvata"),0)),"")),"")</f>
        <v/>
      </c>
      <c r="X22" s="8" t="str">
        <f>IFERROR(IF(OR(A22="",DAY(EOMONTH($B$2,0))&lt;22),"",IFERROR(INDEX('2 Eventi'!$C$3:$C$62,MATCH(1,('2 Eventi'!$A$3:$A$62=A22)*('2 Eventi'!$D$3:$D$62&lt;=DATE(YEAR($B$2),MONTH($B$2),22))*('2 Eventi'!$E$3:$E$62&gt;=DATE(YEAR($B$2),MONTH($B$2),22))*('2 Eventi'!$G$3:$G$62="Approvata"),0)),"")),"")</f>
        <v/>
      </c>
      <c r="Y22" s="8" t="str">
        <f>IFERROR(IF(OR(A22="",DAY(EOMONTH($B$2,0))&lt;23),"",IFERROR(INDEX('2 Eventi'!$C$3:$C$62,MATCH(1,('2 Eventi'!$A$3:$A$62=A22)*('2 Eventi'!$D$3:$D$62&lt;=DATE(YEAR($B$2),MONTH($B$2),23))*('2 Eventi'!$E$3:$E$62&gt;=DATE(YEAR($B$2),MONTH($B$2),23))*('2 Eventi'!$G$3:$G$62="Approvata"),0)),"")),"")</f>
        <v/>
      </c>
      <c r="Z22" s="8" t="str">
        <f>IFERROR(IF(OR(A22="",DAY(EOMONTH($B$2,0))&lt;24),"",IFERROR(INDEX('2 Eventi'!$C$3:$C$62,MATCH(1,('2 Eventi'!$A$3:$A$62=A22)*('2 Eventi'!$D$3:$D$62&lt;=DATE(YEAR($B$2),MONTH($B$2),24))*('2 Eventi'!$E$3:$E$62&gt;=DATE(YEAR($B$2),MONTH($B$2),24))*('2 Eventi'!$G$3:$G$62="Approvata"),0)),"")),"")</f>
        <v/>
      </c>
      <c r="AA22" s="8" t="str">
        <f>IFERROR(IF(OR(A22="",DAY(EOMONTH($B$2,0))&lt;25),"",IFERROR(INDEX('2 Eventi'!$C$3:$C$62,MATCH(1,('2 Eventi'!$A$3:$A$62=A22)*('2 Eventi'!$D$3:$D$62&lt;=DATE(YEAR($B$2),MONTH($B$2),25))*('2 Eventi'!$E$3:$E$62&gt;=DATE(YEAR($B$2),MONTH($B$2),25))*('2 Eventi'!$G$3:$G$62="Approvata"),0)),"")),"")</f>
        <v/>
      </c>
      <c r="AB22" s="8" t="str">
        <f>IFERROR(IF(OR(A22="",DAY(EOMONTH($B$2,0))&lt;26),"",IFERROR(INDEX('2 Eventi'!$C$3:$C$62,MATCH(1,('2 Eventi'!$A$3:$A$62=A22)*('2 Eventi'!$D$3:$D$62&lt;=DATE(YEAR($B$2),MONTH($B$2),26))*('2 Eventi'!$E$3:$E$62&gt;=DATE(YEAR($B$2),MONTH($B$2),26))*('2 Eventi'!$G$3:$G$62="Approvata"),0)),"")),"")</f>
        <v/>
      </c>
      <c r="AC22" s="8" t="str">
        <f>IFERROR(IF(OR(A22="",DAY(EOMONTH($B$2,0))&lt;27),"",IFERROR(INDEX('2 Eventi'!$C$3:$C$62,MATCH(1,('2 Eventi'!$A$3:$A$62=A22)*('2 Eventi'!$D$3:$D$62&lt;=DATE(YEAR($B$2),MONTH($B$2),27))*('2 Eventi'!$E$3:$E$62&gt;=DATE(YEAR($B$2),MONTH($B$2),27))*('2 Eventi'!$G$3:$G$62="Approvata"),0)),"")),"")</f>
        <v/>
      </c>
      <c r="AD22" s="8" t="str">
        <f>IFERROR(IF(OR(A22="",DAY(EOMONTH($B$2,0))&lt;28),"",IFERROR(INDEX('2 Eventi'!$C$3:$C$62,MATCH(1,('2 Eventi'!$A$3:$A$62=A22)*('2 Eventi'!$D$3:$D$62&lt;=DATE(YEAR($B$2),MONTH($B$2),28))*('2 Eventi'!$E$3:$E$62&gt;=DATE(YEAR($B$2),MONTH($B$2),28))*('2 Eventi'!$G$3:$G$62="Approvata"),0)),"")),"")</f>
        <v/>
      </c>
      <c r="AE22" s="8" t="str">
        <f>IFERROR(IF(OR(A22="",DAY(EOMONTH($B$2,0))&lt;29),"",IFERROR(INDEX('2 Eventi'!$C$3:$C$62,MATCH(1,('2 Eventi'!$A$3:$A$62=A22)*('2 Eventi'!$D$3:$D$62&lt;=DATE(YEAR($B$2),MONTH($B$2),29))*('2 Eventi'!$E$3:$E$62&gt;=DATE(YEAR($B$2),MONTH($B$2),29))*('2 Eventi'!$G$3:$G$62="Approvata"),0)),"")),"")</f>
        <v/>
      </c>
      <c r="AF22" s="8" t="str">
        <f>IFERROR(IF(OR(A22="",DAY(EOMONTH($B$2,0))&lt;30),"",IFERROR(INDEX('2 Eventi'!$C$3:$C$62,MATCH(1,('2 Eventi'!$A$3:$A$62=A22)*('2 Eventi'!$D$3:$D$62&lt;=DATE(YEAR($B$2),MONTH($B$2),30))*('2 Eventi'!$E$3:$E$62&gt;=DATE(YEAR($B$2),MONTH($B$2),30))*('2 Eventi'!$G$3:$G$62="Approvata"),0)),"")),"")</f>
        <v/>
      </c>
      <c r="AG22" s="8" t="str">
        <f>IFERROR(IF(OR(A22="",DAY(EOMONTH($B$2,0))&lt;31),"",IFERROR(INDEX('2 Eventi'!$C$3:$C$62,MATCH(1,('2 Eventi'!$A$3:$A$62=A22)*('2 Eventi'!$D$3:$D$62&lt;=DATE(YEAR($B$2),MONTH($B$2),31))*('2 Eventi'!$E$3:$E$62&gt;=DATE(YEAR($B$2),MONTH($B$2),31))*('2 Eventi'!$G$3:$G$62="Approvata"),0)),"")),"")</f>
        <v/>
      </c>
      <c r="AH22" s="9">
        <f t="shared" si="0"/>
        <v>31</v>
      </c>
    </row>
    <row r="23" spans="1:34" ht="20.100000000000001" customHeight="1" x14ac:dyDescent="0.25">
      <c r="A23" s="7">
        <f>'1 Dipendenti'!A22</f>
        <v>0</v>
      </c>
      <c r="B23" s="7">
        <f>'1 Dipendenti'!B22</f>
        <v>0</v>
      </c>
      <c r="C23" s="8" t="str">
        <f>IFERROR(IF(OR(A23="",DAY(EOMONTH($B$2,0))&lt;1),"",IFERROR(INDEX('2 Eventi'!$C$3:$C$62,MATCH(1,('2 Eventi'!$A$3:$A$62=A23)*('2 Eventi'!$D$3:$D$62&lt;=DATE(YEAR($B$2),MONTH($B$2),1))*('2 Eventi'!$E$3:$E$62&gt;=DATE(YEAR($B$2),MONTH($B$2),1))*('2 Eventi'!$G$3:$G$62="Approvata"),0)),"")),"")</f>
        <v/>
      </c>
      <c r="D23" s="8" t="str">
        <f>IFERROR(IF(OR(A23="",DAY(EOMONTH($B$2,0))&lt;2),"",IFERROR(INDEX('2 Eventi'!$C$3:$C$62,MATCH(1,('2 Eventi'!$A$3:$A$62=A23)*('2 Eventi'!$D$3:$D$62&lt;=DATE(YEAR($B$2),MONTH($B$2),2))*('2 Eventi'!$E$3:$E$62&gt;=DATE(YEAR($B$2),MONTH($B$2),2))*('2 Eventi'!$G$3:$G$62="Approvata"),0)),"")),"")</f>
        <v/>
      </c>
      <c r="E23" s="8" t="str">
        <f>IFERROR(IF(OR(A23="",DAY(EOMONTH($B$2,0))&lt;3),"",IFERROR(INDEX('2 Eventi'!$C$3:$C$62,MATCH(1,('2 Eventi'!$A$3:$A$62=A23)*('2 Eventi'!$D$3:$D$62&lt;=DATE(YEAR($B$2),MONTH($B$2),3))*('2 Eventi'!$E$3:$E$62&gt;=DATE(YEAR($B$2),MONTH($B$2),3))*('2 Eventi'!$G$3:$G$62="Approvata"),0)),"")),"")</f>
        <v/>
      </c>
      <c r="F23" s="8" t="str">
        <f>IFERROR(IF(OR(A23="",DAY(EOMONTH($B$2,0))&lt;4),"",IFERROR(INDEX('2 Eventi'!$C$3:$C$62,MATCH(1,('2 Eventi'!$A$3:$A$62=A23)*('2 Eventi'!$D$3:$D$62&lt;=DATE(YEAR($B$2),MONTH($B$2),4))*('2 Eventi'!$E$3:$E$62&gt;=DATE(YEAR($B$2),MONTH($B$2),4))*('2 Eventi'!$G$3:$G$62="Approvata"),0)),"")),"")</f>
        <v/>
      </c>
      <c r="G23" s="8" t="str">
        <f>IFERROR(IF(OR(A23="",DAY(EOMONTH($B$2,0))&lt;5),"",IFERROR(INDEX('2 Eventi'!$C$3:$C$62,MATCH(1,('2 Eventi'!$A$3:$A$62=A23)*('2 Eventi'!$D$3:$D$62&lt;=DATE(YEAR($B$2),MONTH($B$2),5))*('2 Eventi'!$E$3:$E$62&gt;=DATE(YEAR($B$2),MONTH($B$2),5))*('2 Eventi'!$G$3:$G$62="Approvata"),0)),"")),"")</f>
        <v/>
      </c>
      <c r="H23" s="8" t="str">
        <f>IFERROR(IF(OR(A23="",DAY(EOMONTH($B$2,0))&lt;6),"",IFERROR(INDEX('2 Eventi'!$C$3:$C$62,MATCH(1,('2 Eventi'!$A$3:$A$62=A23)*('2 Eventi'!$D$3:$D$62&lt;=DATE(YEAR($B$2),MONTH($B$2),6))*('2 Eventi'!$E$3:$E$62&gt;=DATE(YEAR($B$2),MONTH($B$2),6))*('2 Eventi'!$G$3:$G$62="Approvata"),0)),"")),"")</f>
        <v/>
      </c>
      <c r="I23" s="8" t="str">
        <f>IFERROR(IF(OR(A23="",DAY(EOMONTH($B$2,0))&lt;7),"",IFERROR(INDEX('2 Eventi'!$C$3:$C$62,MATCH(1,('2 Eventi'!$A$3:$A$62=A23)*('2 Eventi'!$D$3:$D$62&lt;=DATE(YEAR($B$2),MONTH($B$2),7))*('2 Eventi'!$E$3:$E$62&gt;=DATE(YEAR($B$2),MONTH($B$2),7))*('2 Eventi'!$G$3:$G$62="Approvata"),0)),"")),"")</f>
        <v/>
      </c>
      <c r="J23" s="8" t="str">
        <f>IFERROR(IF(OR(A23="",DAY(EOMONTH($B$2,0))&lt;8),"",IFERROR(INDEX('2 Eventi'!$C$3:$C$62,MATCH(1,('2 Eventi'!$A$3:$A$62=A23)*('2 Eventi'!$D$3:$D$62&lt;=DATE(YEAR($B$2),MONTH($B$2),8))*('2 Eventi'!$E$3:$E$62&gt;=DATE(YEAR($B$2),MONTH($B$2),8))*('2 Eventi'!$G$3:$G$62="Approvata"),0)),"")),"")</f>
        <v/>
      </c>
      <c r="K23" s="8" t="str">
        <f>IFERROR(IF(OR(A23="",DAY(EOMONTH($B$2,0))&lt;9),"",IFERROR(INDEX('2 Eventi'!$C$3:$C$62,MATCH(1,('2 Eventi'!$A$3:$A$62=A23)*('2 Eventi'!$D$3:$D$62&lt;=DATE(YEAR($B$2),MONTH($B$2),9))*('2 Eventi'!$E$3:$E$62&gt;=DATE(YEAR($B$2),MONTH($B$2),9))*('2 Eventi'!$G$3:$G$62="Approvata"),0)),"")),"")</f>
        <v/>
      </c>
      <c r="L23" s="8" t="str">
        <f>IFERROR(IF(OR(A23="",DAY(EOMONTH($B$2,0))&lt;10),"",IFERROR(INDEX('2 Eventi'!$C$3:$C$62,MATCH(1,('2 Eventi'!$A$3:$A$62=A23)*('2 Eventi'!$D$3:$D$62&lt;=DATE(YEAR($B$2),MONTH($B$2),10))*('2 Eventi'!$E$3:$E$62&gt;=DATE(YEAR($B$2),MONTH($B$2),10))*('2 Eventi'!$G$3:$G$62="Approvata"),0)),"")),"")</f>
        <v/>
      </c>
      <c r="M23" s="8" t="str">
        <f>IFERROR(IF(OR(A23="",DAY(EOMONTH($B$2,0))&lt;11),"",IFERROR(INDEX('2 Eventi'!$C$3:$C$62,MATCH(1,('2 Eventi'!$A$3:$A$62=A23)*('2 Eventi'!$D$3:$D$62&lt;=DATE(YEAR($B$2),MONTH($B$2),11))*('2 Eventi'!$E$3:$E$62&gt;=DATE(YEAR($B$2),MONTH($B$2),11))*('2 Eventi'!$G$3:$G$62="Approvata"),0)),"")),"")</f>
        <v/>
      </c>
      <c r="N23" s="8" t="str">
        <f>IFERROR(IF(OR(A23="",DAY(EOMONTH($B$2,0))&lt;12),"",IFERROR(INDEX('2 Eventi'!$C$3:$C$62,MATCH(1,('2 Eventi'!$A$3:$A$62=A23)*('2 Eventi'!$D$3:$D$62&lt;=DATE(YEAR($B$2),MONTH($B$2),12))*('2 Eventi'!$E$3:$E$62&gt;=DATE(YEAR($B$2),MONTH($B$2),12))*('2 Eventi'!$G$3:$G$62="Approvata"),0)),"")),"")</f>
        <v/>
      </c>
      <c r="O23" s="8" t="str">
        <f>IFERROR(IF(OR(A23="",DAY(EOMONTH($B$2,0))&lt;13),"",IFERROR(INDEX('2 Eventi'!$C$3:$C$62,MATCH(1,('2 Eventi'!$A$3:$A$62=A23)*('2 Eventi'!$D$3:$D$62&lt;=DATE(YEAR($B$2),MONTH($B$2),13))*('2 Eventi'!$E$3:$E$62&gt;=DATE(YEAR($B$2),MONTH($B$2),13))*('2 Eventi'!$G$3:$G$62="Approvata"),0)),"")),"")</f>
        <v/>
      </c>
      <c r="P23" s="8" t="str">
        <f>IFERROR(IF(OR(A23="",DAY(EOMONTH($B$2,0))&lt;14),"",IFERROR(INDEX('2 Eventi'!$C$3:$C$62,MATCH(1,('2 Eventi'!$A$3:$A$62=A23)*('2 Eventi'!$D$3:$D$62&lt;=DATE(YEAR($B$2),MONTH($B$2),14))*('2 Eventi'!$E$3:$E$62&gt;=DATE(YEAR($B$2),MONTH($B$2),14))*('2 Eventi'!$G$3:$G$62="Approvata"),0)),"")),"")</f>
        <v/>
      </c>
      <c r="Q23" s="8" t="str">
        <f>IFERROR(IF(OR(A23="",DAY(EOMONTH($B$2,0))&lt;15),"",IFERROR(INDEX('2 Eventi'!$C$3:$C$62,MATCH(1,('2 Eventi'!$A$3:$A$62=A23)*('2 Eventi'!$D$3:$D$62&lt;=DATE(YEAR($B$2),MONTH($B$2),15))*('2 Eventi'!$E$3:$E$62&gt;=DATE(YEAR($B$2),MONTH($B$2),15))*('2 Eventi'!$G$3:$G$62="Approvata"),0)),"")),"")</f>
        <v/>
      </c>
      <c r="R23" s="8" t="str">
        <f>IFERROR(IF(OR(A23="",DAY(EOMONTH($B$2,0))&lt;16),"",IFERROR(INDEX('2 Eventi'!$C$3:$C$62,MATCH(1,('2 Eventi'!$A$3:$A$62=A23)*('2 Eventi'!$D$3:$D$62&lt;=DATE(YEAR($B$2),MONTH($B$2),16))*('2 Eventi'!$E$3:$E$62&gt;=DATE(YEAR($B$2),MONTH($B$2),16))*('2 Eventi'!$G$3:$G$62="Approvata"),0)),"")),"")</f>
        <v/>
      </c>
      <c r="S23" s="8" t="str">
        <f>IFERROR(IF(OR(A23="",DAY(EOMONTH($B$2,0))&lt;17),"",IFERROR(INDEX('2 Eventi'!$C$3:$C$62,MATCH(1,('2 Eventi'!$A$3:$A$62=A23)*('2 Eventi'!$D$3:$D$62&lt;=DATE(YEAR($B$2),MONTH($B$2),17))*('2 Eventi'!$E$3:$E$62&gt;=DATE(YEAR($B$2),MONTH($B$2),17))*('2 Eventi'!$G$3:$G$62="Approvata"),0)),"")),"")</f>
        <v/>
      </c>
      <c r="T23" s="8" t="str">
        <f>IFERROR(IF(OR(A23="",DAY(EOMONTH($B$2,0))&lt;18),"",IFERROR(INDEX('2 Eventi'!$C$3:$C$62,MATCH(1,('2 Eventi'!$A$3:$A$62=A23)*('2 Eventi'!$D$3:$D$62&lt;=DATE(YEAR($B$2),MONTH($B$2),18))*('2 Eventi'!$E$3:$E$62&gt;=DATE(YEAR($B$2),MONTH($B$2),18))*('2 Eventi'!$G$3:$G$62="Approvata"),0)),"")),"")</f>
        <v/>
      </c>
      <c r="U23" s="8" t="str">
        <f>IFERROR(IF(OR(A23="",DAY(EOMONTH($B$2,0))&lt;19),"",IFERROR(INDEX('2 Eventi'!$C$3:$C$62,MATCH(1,('2 Eventi'!$A$3:$A$62=A23)*('2 Eventi'!$D$3:$D$62&lt;=DATE(YEAR($B$2),MONTH($B$2),19))*('2 Eventi'!$E$3:$E$62&gt;=DATE(YEAR($B$2),MONTH($B$2),19))*('2 Eventi'!$G$3:$G$62="Approvata"),0)),"")),"")</f>
        <v/>
      </c>
      <c r="V23" s="8" t="str">
        <f>IFERROR(IF(OR(A23="",DAY(EOMONTH($B$2,0))&lt;20),"",IFERROR(INDEX('2 Eventi'!$C$3:$C$62,MATCH(1,('2 Eventi'!$A$3:$A$62=A23)*('2 Eventi'!$D$3:$D$62&lt;=DATE(YEAR($B$2),MONTH($B$2),20))*('2 Eventi'!$E$3:$E$62&gt;=DATE(YEAR($B$2),MONTH($B$2),20))*('2 Eventi'!$G$3:$G$62="Approvata"),0)),"")),"")</f>
        <v/>
      </c>
      <c r="W23" s="8" t="str">
        <f>IFERROR(IF(OR(A23="",DAY(EOMONTH($B$2,0))&lt;21),"",IFERROR(INDEX('2 Eventi'!$C$3:$C$62,MATCH(1,('2 Eventi'!$A$3:$A$62=A23)*('2 Eventi'!$D$3:$D$62&lt;=DATE(YEAR($B$2),MONTH($B$2),21))*('2 Eventi'!$E$3:$E$62&gt;=DATE(YEAR($B$2),MONTH($B$2),21))*('2 Eventi'!$G$3:$G$62="Approvata"),0)),"")),"")</f>
        <v/>
      </c>
      <c r="X23" s="8" t="str">
        <f>IFERROR(IF(OR(A23="",DAY(EOMONTH($B$2,0))&lt;22),"",IFERROR(INDEX('2 Eventi'!$C$3:$C$62,MATCH(1,('2 Eventi'!$A$3:$A$62=A23)*('2 Eventi'!$D$3:$D$62&lt;=DATE(YEAR($B$2),MONTH($B$2),22))*('2 Eventi'!$E$3:$E$62&gt;=DATE(YEAR($B$2),MONTH($B$2),22))*('2 Eventi'!$G$3:$G$62="Approvata"),0)),"")),"")</f>
        <v/>
      </c>
      <c r="Y23" s="8" t="str">
        <f>IFERROR(IF(OR(A23="",DAY(EOMONTH($B$2,0))&lt;23),"",IFERROR(INDEX('2 Eventi'!$C$3:$C$62,MATCH(1,('2 Eventi'!$A$3:$A$62=A23)*('2 Eventi'!$D$3:$D$62&lt;=DATE(YEAR($B$2),MONTH($B$2),23))*('2 Eventi'!$E$3:$E$62&gt;=DATE(YEAR($B$2),MONTH($B$2),23))*('2 Eventi'!$G$3:$G$62="Approvata"),0)),"")),"")</f>
        <v/>
      </c>
      <c r="Z23" s="8" t="str">
        <f>IFERROR(IF(OR(A23="",DAY(EOMONTH($B$2,0))&lt;24),"",IFERROR(INDEX('2 Eventi'!$C$3:$C$62,MATCH(1,('2 Eventi'!$A$3:$A$62=A23)*('2 Eventi'!$D$3:$D$62&lt;=DATE(YEAR($B$2),MONTH($B$2),24))*('2 Eventi'!$E$3:$E$62&gt;=DATE(YEAR($B$2),MONTH($B$2),24))*('2 Eventi'!$G$3:$G$62="Approvata"),0)),"")),"")</f>
        <v/>
      </c>
      <c r="AA23" s="8" t="str">
        <f>IFERROR(IF(OR(A23="",DAY(EOMONTH($B$2,0))&lt;25),"",IFERROR(INDEX('2 Eventi'!$C$3:$C$62,MATCH(1,('2 Eventi'!$A$3:$A$62=A23)*('2 Eventi'!$D$3:$D$62&lt;=DATE(YEAR($B$2),MONTH($B$2),25))*('2 Eventi'!$E$3:$E$62&gt;=DATE(YEAR($B$2),MONTH($B$2),25))*('2 Eventi'!$G$3:$G$62="Approvata"),0)),"")),"")</f>
        <v/>
      </c>
      <c r="AB23" s="8" t="str">
        <f>IFERROR(IF(OR(A23="",DAY(EOMONTH($B$2,0))&lt;26),"",IFERROR(INDEX('2 Eventi'!$C$3:$C$62,MATCH(1,('2 Eventi'!$A$3:$A$62=A23)*('2 Eventi'!$D$3:$D$62&lt;=DATE(YEAR($B$2),MONTH($B$2),26))*('2 Eventi'!$E$3:$E$62&gt;=DATE(YEAR($B$2),MONTH($B$2),26))*('2 Eventi'!$G$3:$G$62="Approvata"),0)),"")),"")</f>
        <v/>
      </c>
      <c r="AC23" s="8" t="str">
        <f>IFERROR(IF(OR(A23="",DAY(EOMONTH($B$2,0))&lt;27),"",IFERROR(INDEX('2 Eventi'!$C$3:$C$62,MATCH(1,('2 Eventi'!$A$3:$A$62=A23)*('2 Eventi'!$D$3:$D$62&lt;=DATE(YEAR($B$2),MONTH($B$2),27))*('2 Eventi'!$E$3:$E$62&gt;=DATE(YEAR($B$2),MONTH($B$2),27))*('2 Eventi'!$G$3:$G$62="Approvata"),0)),"")),"")</f>
        <v/>
      </c>
      <c r="AD23" s="8" t="str">
        <f>IFERROR(IF(OR(A23="",DAY(EOMONTH($B$2,0))&lt;28),"",IFERROR(INDEX('2 Eventi'!$C$3:$C$62,MATCH(1,('2 Eventi'!$A$3:$A$62=A23)*('2 Eventi'!$D$3:$D$62&lt;=DATE(YEAR($B$2),MONTH($B$2),28))*('2 Eventi'!$E$3:$E$62&gt;=DATE(YEAR($B$2),MONTH($B$2),28))*('2 Eventi'!$G$3:$G$62="Approvata"),0)),"")),"")</f>
        <v/>
      </c>
      <c r="AE23" s="8" t="str">
        <f>IFERROR(IF(OR(A23="",DAY(EOMONTH($B$2,0))&lt;29),"",IFERROR(INDEX('2 Eventi'!$C$3:$C$62,MATCH(1,('2 Eventi'!$A$3:$A$62=A23)*('2 Eventi'!$D$3:$D$62&lt;=DATE(YEAR($B$2),MONTH($B$2),29))*('2 Eventi'!$E$3:$E$62&gt;=DATE(YEAR($B$2),MONTH($B$2),29))*('2 Eventi'!$G$3:$G$62="Approvata"),0)),"")),"")</f>
        <v/>
      </c>
      <c r="AF23" s="8" t="str">
        <f>IFERROR(IF(OR(A23="",DAY(EOMONTH($B$2,0))&lt;30),"",IFERROR(INDEX('2 Eventi'!$C$3:$C$62,MATCH(1,('2 Eventi'!$A$3:$A$62=A23)*('2 Eventi'!$D$3:$D$62&lt;=DATE(YEAR($B$2),MONTH($B$2),30))*('2 Eventi'!$E$3:$E$62&gt;=DATE(YEAR($B$2),MONTH($B$2),30))*('2 Eventi'!$G$3:$G$62="Approvata"),0)),"")),"")</f>
        <v/>
      </c>
      <c r="AG23" s="8" t="str">
        <f>IFERROR(IF(OR(A23="",DAY(EOMONTH($B$2,0))&lt;31),"",IFERROR(INDEX('2 Eventi'!$C$3:$C$62,MATCH(1,('2 Eventi'!$A$3:$A$62=A23)*('2 Eventi'!$D$3:$D$62&lt;=DATE(YEAR($B$2),MONTH($B$2),31))*('2 Eventi'!$E$3:$E$62&gt;=DATE(YEAR($B$2),MONTH($B$2),31))*('2 Eventi'!$G$3:$G$62="Approvata"),0)),"")),"")</f>
        <v/>
      </c>
      <c r="AH23" s="9">
        <f t="shared" si="0"/>
        <v>31</v>
      </c>
    </row>
    <row r="24" spans="1:34" ht="20.100000000000001" customHeight="1" x14ac:dyDescent="0.25">
      <c r="A24" s="7">
        <f>'1 Dipendenti'!A23</f>
        <v>0</v>
      </c>
      <c r="B24" s="7">
        <f>'1 Dipendenti'!B23</f>
        <v>0</v>
      </c>
      <c r="C24" s="8" t="str">
        <f>IFERROR(IF(OR(A24="",DAY(EOMONTH($B$2,0))&lt;1),"",IFERROR(INDEX('2 Eventi'!$C$3:$C$62,MATCH(1,('2 Eventi'!$A$3:$A$62=A24)*('2 Eventi'!$D$3:$D$62&lt;=DATE(YEAR($B$2),MONTH($B$2),1))*('2 Eventi'!$E$3:$E$62&gt;=DATE(YEAR($B$2),MONTH($B$2),1))*('2 Eventi'!$G$3:$G$62="Approvata"),0)),"")),"")</f>
        <v/>
      </c>
      <c r="D24" s="8" t="str">
        <f>IFERROR(IF(OR(A24="",DAY(EOMONTH($B$2,0))&lt;2),"",IFERROR(INDEX('2 Eventi'!$C$3:$C$62,MATCH(1,('2 Eventi'!$A$3:$A$62=A24)*('2 Eventi'!$D$3:$D$62&lt;=DATE(YEAR($B$2),MONTH($B$2),2))*('2 Eventi'!$E$3:$E$62&gt;=DATE(YEAR($B$2),MONTH($B$2),2))*('2 Eventi'!$G$3:$G$62="Approvata"),0)),"")),"")</f>
        <v/>
      </c>
      <c r="E24" s="8" t="str">
        <f>IFERROR(IF(OR(A24="",DAY(EOMONTH($B$2,0))&lt;3),"",IFERROR(INDEX('2 Eventi'!$C$3:$C$62,MATCH(1,('2 Eventi'!$A$3:$A$62=A24)*('2 Eventi'!$D$3:$D$62&lt;=DATE(YEAR($B$2),MONTH($B$2),3))*('2 Eventi'!$E$3:$E$62&gt;=DATE(YEAR($B$2),MONTH($B$2),3))*('2 Eventi'!$G$3:$G$62="Approvata"),0)),"")),"")</f>
        <v/>
      </c>
      <c r="F24" s="8" t="str">
        <f>IFERROR(IF(OR(A24="",DAY(EOMONTH($B$2,0))&lt;4),"",IFERROR(INDEX('2 Eventi'!$C$3:$C$62,MATCH(1,('2 Eventi'!$A$3:$A$62=A24)*('2 Eventi'!$D$3:$D$62&lt;=DATE(YEAR($B$2),MONTH($B$2),4))*('2 Eventi'!$E$3:$E$62&gt;=DATE(YEAR($B$2),MONTH($B$2),4))*('2 Eventi'!$G$3:$G$62="Approvata"),0)),"")),"")</f>
        <v/>
      </c>
      <c r="G24" s="8" t="str">
        <f>IFERROR(IF(OR(A24="",DAY(EOMONTH($B$2,0))&lt;5),"",IFERROR(INDEX('2 Eventi'!$C$3:$C$62,MATCH(1,('2 Eventi'!$A$3:$A$62=A24)*('2 Eventi'!$D$3:$D$62&lt;=DATE(YEAR($B$2),MONTH($B$2),5))*('2 Eventi'!$E$3:$E$62&gt;=DATE(YEAR($B$2),MONTH($B$2),5))*('2 Eventi'!$G$3:$G$62="Approvata"),0)),"")),"")</f>
        <v/>
      </c>
      <c r="H24" s="8" t="str">
        <f>IFERROR(IF(OR(A24="",DAY(EOMONTH($B$2,0))&lt;6),"",IFERROR(INDEX('2 Eventi'!$C$3:$C$62,MATCH(1,('2 Eventi'!$A$3:$A$62=A24)*('2 Eventi'!$D$3:$D$62&lt;=DATE(YEAR($B$2),MONTH($B$2),6))*('2 Eventi'!$E$3:$E$62&gt;=DATE(YEAR($B$2),MONTH($B$2),6))*('2 Eventi'!$G$3:$G$62="Approvata"),0)),"")),"")</f>
        <v/>
      </c>
      <c r="I24" s="8" t="str">
        <f>IFERROR(IF(OR(A24="",DAY(EOMONTH($B$2,0))&lt;7),"",IFERROR(INDEX('2 Eventi'!$C$3:$C$62,MATCH(1,('2 Eventi'!$A$3:$A$62=A24)*('2 Eventi'!$D$3:$D$62&lt;=DATE(YEAR($B$2),MONTH($B$2),7))*('2 Eventi'!$E$3:$E$62&gt;=DATE(YEAR($B$2),MONTH($B$2),7))*('2 Eventi'!$G$3:$G$62="Approvata"),0)),"")),"")</f>
        <v/>
      </c>
      <c r="J24" s="8" t="str">
        <f>IFERROR(IF(OR(A24="",DAY(EOMONTH($B$2,0))&lt;8),"",IFERROR(INDEX('2 Eventi'!$C$3:$C$62,MATCH(1,('2 Eventi'!$A$3:$A$62=A24)*('2 Eventi'!$D$3:$D$62&lt;=DATE(YEAR($B$2),MONTH($B$2),8))*('2 Eventi'!$E$3:$E$62&gt;=DATE(YEAR($B$2),MONTH($B$2),8))*('2 Eventi'!$G$3:$G$62="Approvata"),0)),"")),"")</f>
        <v/>
      </c>
      <c r="K24" s="8" t="str">
        <f>IFERROR(IF(OR(A24="",DAY(EOMONTH($B$2,0))&lt;9),"",IFERROR(INDEX('2 Eventi'!$C$3:$C$62,MATCH(1,('2 Eventi'!$A$3:$A$62=A24)*('2 Eventi'!$D$3:$D$62&lt;=DATE(YEAR($B$2),MONTH($B$2),9))*('2 Eventi'!$E$3:$E$62&gt;=DATE(YEAR($B$2),MONTH($B$2),9))*('2 Eventi'!$G$3:$G$62="Approvata"),0)),"")),"")</f>
        <v/>
      </c>
      <c r="L24" s="8" t="str">
        <f>IFERROR(IF(OR(A24="",DAY(EOMONTH($B$2,0))&lt;10),"",IFERROR(INDEX('2 Eventi'!$C$3:$C$62,MATCH(1,('2 Eventi'!$A$3:$A$62=A24)*('2 Eventi'!$D$3:$D$62&lt;=DATE(YEAR($B$2),MONTH($B$2),10))*('2 Eventi'!$E$3:$E$62&gt;=DATE(YEAR($B$2),MONTH($B$2),10))*('2 Eventi'!$G$3:$G$62="Approvata"),0)),"")),"")</f>
        <v/>
      </c>
      <c r="M24" s="8" t="str">
        <f>IFERROR(IF(OR(A24="",DAY(EOMONTH($B$2,0))&lt;11),"",IFERROR(INDEX('2 Eventi'!$C$3:$C$62,MATCH(1,('2 Eventi'!$A$3:$A$62=A24)*('2 Eventi'!$D$3:$D$62&lt;=DATE(YEAR($B$2),MONTH($B$2),11))*('2 Eventi'!$E$3:$E$62&gt;=DATE(YEAR($B$2),MONTH($B$2),11))*('2 Eventi'!$G$3:$G$62="Approvata"),0)),"")),"")</f>
        <v/>
      </c>
      <c r="N24" s="8" t="str">
        <f>IFERROR(IF(OR(A24="",DAY(EOMONTH($B$2,0))&lt;12),"",IFERROR(INDEX('2 Eventi'!$C$3:$C$62,MATCH(1,('2 Eventi'!$A$3:$A$62=A24)*('2 Eventi'!$D$3:$D$62&lt;=DATE(YEAR($B$2),MONTH($B$2),12))*('2 Eventi'!$E$3:$E$62&gt;=DATE(YEAR($B$2),MONTH($B$2),12))*('2 Eventi'!$G$3:$G$62="Approvata"),0)),"")),"")</f>
        <v/>
      </c>
      <c r="O24" s="8" t="str">
        <f>IFERROR(IF(OR(A24="",DAY(EOMONTH($B$2,0))&lt;13),"",IFERROR(INDEX('2 Eventi'!$C$3:$C$62,MATCH(1,('2 Eventi'!$A$3:$A$62=A24)*('2 Eventi'!$D$3:$D$62&lt;=DATE(YEAR($B$2),MONTH($B$2),13))*('2 Eventi'!$E$3:$E$62&gt;=DATE(YEAR($B$2),MONTH($B$2),13))*('2 Eventi'!$G$3:$G$62="Approvata"),0)),"")),"")</f>
        <v/>
      </c>
      <c r="P24" s="8" t="str">
        <f>IFERROR(IF(OR(A24="",DAY(EOMONTH($B$2,0))&lt;14),"",IFERROR(INDEX('2 Eventi'!$C$3:$C$62,MATCH(1,('2 Eventi'!$A$3:$A$62=A24)*('2 Eventi'!$D$3:$D$62&lt;=DATE(YEAR($B$2),MONTH($B$2),14))*('2 Eventi'!$E$3:$E$62&gt;=DATE(YEAR($B$2),MONTH($B$2),14))*('2 Eventi'!$G$3:$G$62="Approvata"),0)),"")),"")</f>
        <v/>
      </c>
      <c r="Q24" s="8" t="str">
        <f>IFERROR(IF(OR(A24="",DAY(EOMONTH($B$2,0))&lt;15),"",IFERROR(INDEX('2 Eventi'!$C$3:$C$62,MATCH(1,('2 Eventi'!$A$3:$A$62=A24)*('2 Eventi'!$D$3:$D$62&lt;=DATE(YEAR($B$2),MONTH($B$2),15))*('2 Eventi'!$E$3:$E$62&gt;=DATE(YEAR($B$2),MONTH($B$2),15))*('2 Eventi'!$G$3:$G$62="Approvata"),0)),"")),"")</f>
        <v/>
      </c>
      <c r="R24" s="8" t="str">
        <f>IFERROR(IF(OR(A24="",DAY(EOMONTH($B$2,0))&lt;16),"",IFERROR(INDEX('2 Eventi'!$C$3:$C$62,MATCH(1,('2 Eventi'!$A$3:$A$62=A24)*('2 Eventi'!$D$3:$D$62&lt;=DATE(YEAR($B$2),MONTH($B$2),16))*('2 Eventi'!$E$3:$E$62&gt;=DATE(YEAR($B$2),MONTH($B$2),16))*('2 Eventi'!$G$3:$G$62="Approvata"),0)),"")),"")</f>
        <v/>
      </c>
      <c r="S24" s="8" t="str">
        <f>IFERROR(IF(OR(A24="",DAY(EOMONTH($B$2,0))&lt;17),"",IFERROR(INDEX('2 Eventi'!$C$3:$C$62,MATCH(1,('2 Eventi'!$A$3:$A$62=A24)*('2 Eventi'!$D$3:$D$62&lt;=DATE(YEAR($B$2),MONTH($B$2),17))*('2 Eventi'!$E$3:$E$62&gt;=DATE(YEAR($B$2),MONTH($B$2),17))*('2 Eventi'!$G$3:$G$62="Approvata"),0)),"")),"")</f>
        <v/>
      </c>
      <c r="T24" s="8" t="str">
        <f>IFERROR(IF(OR(A24="",DAY(EOMONTH($B$2,0))&lt;18),"",IFERROR(INDEX('2 Eventi'!$C$3:$C$62,MATCH(1,('2 Eventi'!$A$3:$A$62=A24)*('2 Eventi'!$D$3:$D$62&lt;=DATE(YEAR($B$2),MONTH($B$2),18))*('2 Eventi'!$E$3:$E$62&gt;=DATE(YEAR($B$2),MONTH($B$2),18))*('2 Eventi'!$G$3:$G$62="Approvata"),0)),"")),"")</f>
        <v/>
      </c>
      <c r="U24" s="8" t="str">
        <f>IFERROR(IF(OR(A24="",DAY(EOMONTH($B$2,0))&lt;19),"",IFERROR(INDEX('2 Eventi'!$C$3:$C$62,MATCH(1,('2 Eventi'!$A$3:$A$62=A24)*('2 Eventi'!$D$3:$D$62&lt;=DATE(YEAR($B$2),MONTH($B$2),19))*('2 Eventi'!$E$3:$E$62&gt;=DATE(YEAR($B$2),MONTH($B$2),19))*('2 Eventi'!$G$3:$G$62="Approvata"),0)),"")),"")</f>
        <v/>
      </c>
      <c r="V24" s="8" t="str">
        <f>IFERROR(IF(OR(A24="",DAY(EOMONTH($B$2,0))&lt;20),"",IFERROR(INDEX('2 Eventi'!$C$3:$C$62,MATCH(1,('2 Eventi'!$A$3:$A$62=A24)*('2 Eventi'!$D$3:$D$62&lt;=DATE(YEAR($B$2),MONTH($B$2),20))*('2 Eventi'!$E$3:$E$62&gt;=DATE(YEAR($B$2),MONTH($B$2),20))*('2 Eventi'!$G$3:$G$62="Approvata"),0)),"")),"")</f>
        <v/>
      </c>
      <c r="W24" s="8" t="str">
        <f>IFERROR(IF(OR(A24="",DAY(EOMONTH($B$2,0))&lt;21),"",IFERROR(INDEX('2 Eventi'!$C$3:$C$62,MATCH(1,('2 Eventi'!$A$3:$A$62=A24)*('2 Eventi'!$D$3:$D$62&lt;=DATE(YEAR($B$2),MONTH($B$2),21))*('2 Eventi'!$E$3:$E$62&gt;=DATE(YEAR($B$2),MONTH($B$2),21))*('2 Eventi'!$G$3:$G$62="Approvata"),0)),"")),"")</f>
        <v/>
      </c>
      <c r="X24" s="8" t="str">
        <f>IFERROR(IF(OR(A24="",DAY(EOMONTH($B$2,0))&lt;22),"",IFERROR(INDEX('2 Eventi'!$C$3:$C$62,MATCH(1,('2 Eventi'!$A$3:$A$62=A24)*('2 Eventi'!$D$3:$D$62&lt;=DATE(YEAR($B$2),MONTH($B$2),22))*('2 Eventi'!$E$3:$E$62&gt;=DATE(YEAR($B$2),MONTH($B$2),22))*('2 Eventi'!$G$3:$G$62="Approvata"),0)),"")),"")</f>
        <v/>
      </c>
      <c r="Y24" s="8" t="str">
        <f>IFERROR(IF(OR(A24="",DAY(EOMONTH($B$2,0))&lt;23),"",IFERROR(INDEX('2 Eventi'!$C$3:$C$62,MATCH(1,('2 Eventi'!$A$3:$A$62=A24)*('2 Eventi'!$D$3:$D$62&lt;=DATE(YEAR($B$2),MONTH($B$2),23))*('2 Eventi'!$E$3:$E$62&gt;=DATE(YEAR($B$2),MONTH($B$2),23))*('2 Eventi'!$G$3:$G$62="Approvata"),0)),"")),"")</f>
        <v/>
      </c>
      <c r="Z24" s="8" t="str">
        <f>IFERROR(IF(OR(A24="",DAY(EOMONTH($B$2,0))&lt;24),"",IFERROR(INDEX('2 Eventi'!$C$3:$C$62,MATCH(1,('2 Eventi'!$A$3:$A$62=A24)*('2 Eventi'!$D$3:$D$62&lt;=DATE(YEAR($B$2),MONTH($B$2),24))*('2 Eventi'!$E$3:$E$62&gt;=DATE(YEAR($B$2),MONTH($B$2),24))*('2 Eventi'!$G$3:$G$62="Approvata"),0)),"")),"")</f>
        <v/>
      </c>
      <c r="AA24" s="8" t="str">
        <f>IFERROR(IF(OR(A24="",DAY(EOMONTH($B$2,0))&lt;25),"",IFERROR(INDEX('2 Eventi'!$C$3:$C$62,MATCH(1,('2 Eventi'!$A$3:$A$62=A24)*('2 Eventi'!$D$3:$D$62&lt;=DATE(YEAR($B$2),MONTH($B$2),25))*('2 Eventi'!$E$3:$E$62&gt;=DATE(YEAR($B$2),MONTH($B$2),25))*('2 Eventi'!$G$3:$G$62="Approvata"),0)),"")),"")</f>
        <v/>
      </c>
      <c r="AB24" s="8" t="str">
        <f>IFERROR(IF(OR(A24="",DAY(EOMONTH($B$2,0))&lt;26),"",IFERROR(INDEX('2 Eventi'!$C$3:$C$62,MATCH(1,('2 Eventi'!$A$3:$A$62=A24)*('2 Eventi'!$D$3:$D$62&lt;=DATE(YEAR($B$2),MONTH($B$2),26))*('2 Eventi'!$E$3:$E$62&gt;=DATE(YEAR($B$2),MONTH($B$2),26))*('2 Eventi'!$G$3:$G$62="Approvata"),0)),"")),"")</f>
        <v/>
      </c>
      <c r="AC24" s="8" t="str">
        <f>IFERROR(IF(OR(A24="",DAY(EOMONTH($B$2,0))&lt;27),"",IFERROR(INDEX('2 Eventi'!$C$3:$C$62,MATCH(1,('2 Eventi'!$A$3:$A$62=A24)*('2 Eventi'!$D$3:$D$62&lt;=DATE(YEAR($B$2),MONTH($B$2),27))*('2 Eventi'!$E$3:$E$62&gt;=DATE(YEAR($B$2),MONTH($B$2),27))*('2 Eventi'!$G$3:$G$62="Approvata"),0)),"")),"")</f>
        <v/>
      </c>
      <c r="AD24" s="8" t="str">
        <f>IFERROR(IF(OR(A24="",DAY(EOMONTH($B$2,0))&lt;28),"",IFERROR(INDEX('2 Eventi'!$C$3:$C$62,MATCH(1,('2 Eventi'!$A$3:$A$62=A24)*('2 Eventi'!$D$3:$D$62&lt;=DATE(YEAR($B$2),MONTH($B$2),28))*('2 Eventi'!$E$3:$E$62&gt;=DATE(YEAR($B$2),MONTH($B$2),28))*('2 Eventi'!$G$3:$G$62="Approvata"),0)),"")),"")</f>
        <v/>
      </c>
      <c r="AE24" s="8" t="str">
        <f>IFERROR(IF(OR(A24="",DAY(EOMONTH($B$2,0))&lt;29),"",IFERROR(INDEX('2 Eventi'!$C$3:$C$62,MATCH(1,('2 Eventi'!$A$3:$A$62=A24)*('2 Eventi'!$D$3:$D$62&lt;=DATE(YEAR($B$2),MONTH($B$2),29))*('2 Eventi'!$E$3:$E$62&gt;=DATE(YEAR($B$2),MONTH($B$2),29))*('2 Eventi'!$G$3:$G$62="Approvata"),0)),"")),"")</f>
        <v/>
      </c>
      <c r="AF24" s="8" t="str">
        <f>IFERROR(IF(OR(A24="",DAY(EOMONTH($B$2,0))&lt;30),"",IFERROR(INDEX('2 Eventi'!$C$3:$C$62,MATCH(1,('2 Eventi'!$A$3:$A$62=A24)*('2 Eventi'!$D$3:$D$62&lt;=DATE(YEAR($B$2),MONTH($B$2),30))*('2 Eventi'!$E$3:$E$62&gt;=DATE(YEAR($B$2),MONTH($B$2),30))*('2 Eventi'!$G$3:$G$62="Approvata"),0)),"")),"")</f>
        <v/>
      </c>
      <c r="AG24" s="8" t="str">
        <f>IFERROR(IF(OR(A24="",DAY(EOMONTH($B$2,0))&lt;31),"",IFERROR(INDEX('2 Eventi'!$C$3:$C$62,MATCH(1,('2 Eventi'!$A$3:$A$62=A24)*('2 Eventi'!$D$3:$D$62&lt;=DATE(YEAR($B$2),MONTH($B$2),31))*('2 Eventi'!$E$3:$E$62&gt;=DATE(YEAR($B$2),MONTH($B$2),31))*('2 Eventi'!$G$3:$G$62="Approvata"),0)),"")),"")</f>
        <v/>
      </c>
      <c r="AH24" s="9">
        <f t="shared" si="0"/>
        <v>31</v>
      </c>
    </row>
    <row r="25" spans="1:34" ht="20.100000000000001" customHeight="1" x14ac:dyDescent="0.25">
      <c r="A25" s="7">
        <f>'1 Dipendenti'!A24</f>
        <v>0</v>
      </c>
      <c r="B25" s="7">
        <f>'1 Dipendenti'!B24</f>
        <v>0</v>
      </c>
      <c r="C25" s="8" t="str">
        <f>IFERROR(IF(OR(A25="",DAY(EOMONTH($B$2,0))&lt;1),"",IFERROR(INDEX('2 Eventi'!$C$3:$C$62,MATCH(1,('2 Eventi'!$A$3:$A$62=A25)*('2 Eventi'!$D$3:$D$62&lt;=DATE(YEAR($B$2),MONTH($B$2),1))*('2 Eventi'!$E$3:$E$62&gt;=DATE(YEAR($B$2),MONTH($B$2),1))*('2 Eventi'!$G$3:$G$62="Approvata"),0)),"")),"")</f>
        <v/>
      </c>
      <c r="D25" s="8" t="str">
        <f>IFERROR(IF(OR(A25="",DAY(EOMONTH($B$2,0))&lt;2),"",IFERROR(INDEX('2 Eventi'!$C$3:$C$62,MATCH(1,('2 Eventi'!$A$3:$A$62=A25)*('2 Eventi'!$D$3:$D$62&lt;=DATE(YEAR($B$2),MONTH($B$2),2))*('2 Eventi'!$E$3:$E$62&gt;=DATE(YEAR($B$2),MONTH($B$2),2))*('2 Eventi'!$G$3:$G$62="Approvata"),0)),"")),"")</f>
        <v/>
      </c>
      <c r="E25" s="8" t="str">
        <f>IFERROR(IF(OR(A25="",DAY(EOMONTH($B$2,0))&lt;3),"",IFERROR(INDEX('2 Eventi'!$C$3:$C$62,MATCH(1,('2 Eventi'!$A$3:$A$62=A25)*('2 Eventi'!$D$3:$D$62&lt;=DATE(YEAR($B$2),MONTH($B$2),3))*('2 Eventi'!$E$3:$E$62&gt;=DATE(YEAR($B$2),MONTH($B$2),3))*('2 Eventi'!$G$3:$G$62="Approvata"),0)),"")),"")</f>
        <v/>
      </c>
      <c r="F25" s="8" t="str">
        <f>IFERROR(IF(OR(A25="",DAY(EOMONTH($B$2,0))&lt;4),"",IFERROR(INDEX('2 Eventi'!$C$3:$C$62,MATCH(1,('2 Eventi'!$A$3:$A$62=A25)*('2 Eventi'!$D$3:$D$62&lt;=DATE(YEAR($B$2),MONTH($B$2),4))*('2 Eventi'!$E$3:$E$62&gt;=DATE(YEAR($B$2),MONTH($B$2),4))*('2 Eventi'!$G$3:$G$62="Approvata"),0)),"")),"")</f>
        <v/>
      </c>
      <c r="G25" s="8" t="str">
        <f>IFERROR(IF(OR(A25="",DAY(EOMONTH($B$2,0))&lt;5),"",IFERROR(INDEX('2 Eventi'!$C$3:$C$62,MATCH(1,('2 Eventi'!$A$3:$A$62=A25)*('2 Eventi'!$D$3:$D$62&lt;=DATE(YEAR($B$2),MONTH($B$2),5))*('2 Eventi'!$E$3:$E$62&gt;=DATE(YEAR($B$2),MONTH($B$2),5))*('2 Eventi'!$G$3:$G$62="Approvata"),0)),"")),"")</f>
        <v/>
      </c>
      <c r="H25" s="8" t="str">
        <f>IFERROR(IF(OR(A25="",DAY(EOMONTH($B$2,0))&lt;6),"",IFERROR(INDEX('2 Eventi'!$C$3:$C$62,MATCH(1,('2 Eventi'!$A$3:$A$62=A25)*('2 Eventi'!$D$3:$D$62&lt;=DATE(YEAR($B$2),MONTH($B$2),6))*('2 Eventi'!$E$3:$E$62&gt;=DATE(YEAR($B$2),MONTH($B$2),6))*('2 Eventi'!$G$3:$G$62="Approvata"),0)),"")),"")</f>
        <v/>
      </c>
      <c r="I25" s="8" t="str">
        <f>IFERROR(IF(OR(A25="",DAY(EOMONTH($B$2,0))&lt;7),"",IFERROR(INDEX('2 Eventi'!$C$3:$C$62,MATCH(1,('2 Eventi'!$A$3:$A$62=A25)*('2 Eventi'!$D$3:$D$62&lt;=DATE(YEAR($B$2),MONTH($B$2),7))*('2 Eventi'!$E$3:$E$62&gt;=DATE(YEAR($B$2),MONTH($B$2),7))*('2 Eventi'!$G$3:$G$62="Approvata"),0)),"")),"")</f>
        <v/>
      </c>
      <c r="J25" s="8" t="str">
        <f>IFERROR(IF(OR(A25="",DAY(EOMONTH($B$2,0))&lt;8),"",IFERROR(INDEX('2 Eventi'!$C$3:$C$62,MATCH(1,('2 Eventi'!$A$3:$A$62=A25)*('2 Eventi'!$D$3:$D$62&lt;=DATE(YEAR($B$2),MONTH($B$2),8))*('2 Eventi'!$E$3:$E$62&gt;=DATE(YEAR($B$2),MONTH($B$2),8))*('2 Eventi'!$G$3:$G$62="Approvata"),0)),"")),"")</f>
        <v/>
      </c>
      <c r="K25" s="8" t="str">
        <f>IFERROR(IF(OR(A25="",DAY(EOMONTH($B$2,0))&lt;9),"",IFERROR(INDEX('2 Eventi'!$C$3:$C$62,MATCH(1,('2 Eventi'!$A$3:$A$62=A25)*('2 Eventi'!$D$3:$D$62&lt;=DATE(YEAR($B$2),MONTH($B$2),9))*('2 Eventi'!$E$3:$E$62&gt;=DATE(YEAR($B$2),MONTH($B$2),9))*('2 Eventi'!$G$3:$G$62="Approvata"),0)),"")),"")</f>
        <v/>
      </c>
      <c r="L25" s="8" t="str">
        <f>IFERROR(IF(OR(A25="",DAY(EOMONTH($B$2,0))&lt;10),"",IFERROR(INDEX('2 Eventi'!$C$3:$C$62,MATCH(1,('2 Eventi'!$A$3:$A$62=A25)*('2 Eventi'!$D$3:$D$62&lt;=DATE(YEAR($B$2),MONTH($B$2),10))*('2 Eventi'!$E$3:$E$62&gt;=DATE(YEAR($B$2),MONTH($B$2),10))*('2 Eventi'!$G$3:$G$62="Approvata"),0)),"")),"")</f>
        <v/>
      </c>
      <c r="M25" s="8" t="str">
        <f>IFERROR(IF(OR(A25="",DAY(EOMONTH($B$2,0))&lt;11),"",IFERROR(INDEX('2 Eventi'!$C$3:$C$62,MATCH(1,('2 Eventi'!$A$3:$A$62=A25)*('2 Eventi'!$D$3:$D$62&lt;=DATE(YEAR($B$2),MONTH($B$2),11))*('2 Eventi'!$E$3:$E$62&gt;=DATE(YEAR($B$2),MONTH($B$2),11))*('2 Eventi'!$G$3:$G$62="Approvata"),0)),"")),"")</f>
        <v/>
      </c>
      <c r="N25" s="8" t="str">
        <f>IFERROR(IF(OR(A25="",DAY(EOMONTH($B$2,0))&lt;12),"",IFERROR(INDEX('2 Eventi'!$C$3:$C$62,MATCH(1,('2 Eventi'!$A$3:$A$62=A25)*('2 Eventi'!$D$3:$D$62&lt;=DATE(YEAR($B$2),MONTH($B$2),12))*('2 Eventi'!$E$3:$E$62&gt;=DATE(YEAR($B$2),MONTH($B$2),12))*('2 Eventi'!$G$3:$G$62="Approvata"),0)),"")),"")</f>
        <v/>
      </c>
      <c r="O25" s="8" t="str">
        <f>IFERROR(IF(OR(A25="",DAY(EOMONTH($B$2,0))&lt;13),"",IFERROR(INDEX('2 Eventi'!$C$3:$C$62,MATCH(1,('2 Eventi'!$A$3:$A$62=A25)*('2 Eventi'!$D$3:$D$62&lt;=DATE(YEAR($B$2),MONTH($B$2),13))*('2 Eventi'!$E$3:$E$62&gt;=DATE(YEAR($B$2),MONTH($B$2),13))*('2 Eventi'!$G$3:$G$62="Approvata"),0)),"")),"")</f>
        <v/>
      </c>
      <c r="P25" s="8" t="str">
        <f>IFERROR(IF(OR(A25="",DAY(EOMONTH($B$2,0))&lt;14),"",IFERROR(INDEX('2 Eventi'!$C$3:$C$62,MATCH(1,('2 Eventi'!$A$3:$A$62=A25)*('2 Eventi'!$D$3:$D$62&lt;=DATE(YEAR($B$2),MONTH($B$2),14))*('2 Eventi'!$E$3:$E$62&gt;=DATE(YEAR($B$2),MONTH($B$2),14))*('2 Eventi'!$G$3:$G$62="Approvata"),0)),"")),"")</f>
        <v/>
      </c>
      <c r="Q25" s="8" t="str">
        <f>IFERROR(IF(OR(A25="",DAY(EOMONTH($B$2,0))&lt;15),"",IFERROR(INDEX('2 Eventi'!$C$3:$C$62,MATCH(1,('2 Eventi'!$A$3:$A$62=A25)*('2 Eventi'!$D$3:$D$62&lt;=DATE(YEAR($B$2),MONTH($B$2),15))*('2 Eventi'!$E$3:$E$62&gt;=DATE(YEAR($B$2),MONTH($B$2),15))*('2 Eventi'!$G$3:$G$62="Approvata"),0)),"")),"")</f>
        <v/>
      </c>
      <c r="R25" s="8" t="str">
        <f>IFERROR(IF(OR(A25="",DAY(EOMONTH($B$2,0))&lt;16),"",IFERROR(INDEX('2 Eventi'!$C$3:$C$62,MATCH(1,('2 Eventi'!$A$3:$A$62=A25)*('2 Eventi'!$D$3:$D$62&lt;=DATE(YEAR($B$2),MONTH($B$2),16))*('2 Eventi'!$E$3:$E$62&gt;=DATE(YEAR($B$2),MONTH($B$2),16))*('2 Eventi'!$G$3:$G$62="Approvata"),0)),"")),"")</f>
        <v/>
      </c>
      <c r="S25" s="8" t="str">
        <f>IFERROR(IF(OR(A25="",DAY(EOMONTH($B$2,0))&lt;17),"",IFERROR(INDEX('2 Eventi'!$C$3:$C$62,MATCH(1,('2 Eventi'!$A$3:$A$62=A25)*('2 Eventi'!$D$3:$D$62&lt;=DATE(YEAR($B$2),MONTH($B$2),17))*('2 Eventi'!$E$3:$E$62&gt;=DATE(YEAR($B$2),MONTH($B$2),17))*('2 Eventi'!$G$3:$G$62="Approvata"),0)),"")),"")</f>
        <v/>
      </c>
      <c r="T25" s="8" t="str">
        <f>IFERROR(IF(OR(A25="",DAY(EOMONTH($B$2,0))&lt;18),"",IFERROR(INDEX('2 Eventi'!$C$3:$C$62,MATCH(1,('2 Eventi'!$A$3:$A$62=A25)*('2 Eventi'!$D$3:$D$62&lt;=DATE(YEAR($B$2),MONTH($B$2),18))*('2 Eventi'!$E$3:$E$62&gt;=DATE(YEAR($B$2),MONTH($B$2),18))*('2 Eventi'!$G$3:$G$62="Approvata"),0)),"")),"")</f>
        <v/>
      </c>
      <c r="U25" s="8" t="str">
        <f>IFERROR(IF(OR(A25="",DAY(EOMONTH($B$2,0))&lt;19),"",IFERROR(INDEX('2 Eventi'!$C$3:$C$62,MATCH(1,('2 Eventi'!$A$3:$A$62=A25)*('2 Eventi'!$D$3:$D$62&lt;=DATE(YEAR($B$2),MONTH($B$2),19))*('2 Eventi'!$E$3:$E$62&gt;=DATE(YEAR($B$2),MONTH($B$2),19))*('2 Eventi'!$G$3:$G$62="Approvata"),0)),"")),"")</f>
        <v/>
      </c>
      <c r="V25" s="8" t="str">
        <f>IFERROR(IF(OR(A25="",DAY(EOMONTH($B$2,0))&lt;20),"",IFERROR(INDEX('2 Eventi'!$C$3:$C$62,MATCH(1,('2 Eventi'!$A$3:$A$62=A25)*('2 Eventi'!$D$3:$D$62&lt;=DATE(YEAR($B$2),MONTH($B$2),20))*('2 Eventi'!$E$3:$E$62&gt;=DATE(YEAR($B$2),MONTH($B$2),20))*('2 Eventi'!$G$3:$G$62="Approvata"),0)),"")),"")</f>
        <v/>
      </c>
      <c r="W25" s="8" t="str">
        <f>IFERROR(IF(OR(A25="",DAY(EOMONTH($B$2,0))&lt;21),"",IFERROR(INDEX('2 Eventi'!$C$3:$C$62,MATCH(1,('2 Eventi'!$A$3:$A$62=A25)*('2 Eventi'!$D$3:$D$62&lt;=DATE(YEAR($B$2),MONTH($B$2),21))*('2 Eventi'!$E$3:$E$62&gt;=DATE(YEAR($B$2),MONTH($B$2),21))*('2 Eventi'!$G$3:$G$62="Approvata"),0)),"")),"")</f>
        <v/>
      </c>
      <c r="X25" s="8" t="str">
        <f>IFERROR(IF(OR(A25="",DAY(EOMONTH($B$2,0))&lt;22),"",IFERROR(INDEX('2 Eventi'!$C$3:$C$62,MATCH(1,('2 Eventi'!$A$3:$A$62=A25)*('2 Eventi'!$D$3:$D$62&lt;=DATE(YEAR($B$2),MONTH($B$2),22))*('2 Eventi'!$E$3:$E$62&gt;=DATE(YEAR($B$2),MONTH($B$2),22))*('2 Eventi'!$G$3:$G$62="Approvata"),0)),"")),"")</f>
        <v/>
      </c>
      <c r="Y25" s="8" t="str">
        <f>IFERROR(IF(OR(A25="",DAY(EOMONTH($B$2,0))&lt;23),"",IFERROR(INDEX('2 Eventi'!$C$3:$C$62,MATCH(1,('2 Eventi'!$A$3:$A$62=A25)*('2 Eventi'!$D$3:$D$62&lt;=DATE(YEAR($B$2),MONTH($B$2),23))*('2 Eventi'!$E$3:$E$62&gt;=DATE(YEAR($B$2),MONTH($B$2),23))*('2 Eventi'!$G$3:$G$62="Approvata"),0)),"")),"")</f>
        <v/>
      </c>
      <c r="Z25" s="8" t="str">
        <f>IFERROR(IF(OR(A25="",DAY(EOMONTH($B$2,0))&lt;24),"",IFERROR(INDEX('2 Eventi'!$C$3:$C$62,MATCH(1,('2 Eventi'!$A$3:$A$62=A25)*('2 Eventi'!$D$3:$D$62&lt;=DATE(YEAR($B$2),MONTH($B$2),24))*('2 Eventi'!$E$3:$E$62&gt;=DATE(YEAR($B$2),MONTH($B$2),24))*('2 Eventi'!$G$3:$G$62="Approvata"),0)),"")),"")</f>
        <v/>
      </c>
      <c r="AA25" s="8" t="str">
        <f>IFERROR(IF(OR(A25="",DAY(EOMONTH($B$2,0))&lt;25),"",IFERROR(INDEX('2 Eventi'!$C$3:$C$62,MATCH(1,('2 Eventi'!$A$3:$A$62=A25)*('2 Eventi'!$D$3:$D$62&lt;=DATE(YEAR($B$2),MONTH($B$2),25))*('2 Eventi'!$E$3:$E$62&gt;=DATE(YEAR($B$2),MONTH($B$2),25))*('2 Eventi'!$G$3:$G$62="Approvata"),0)),"")),"")</f>
        <v/>
      </c>
      <c r="AB25" s="8" t="str">
        <f>IFERROR(IF(OR(A25="",DAY(EOMONTH($B$2,0))&lt;26),"",IFERROR(INDEX('2 Eventi'!$C$3:$C$62,MATCH(1,('2 Eventi'!$A$3:$A$62=A25)*('2 Eventi'!$D$3:$D$62&lt;=DATE(YEAR($B$2),MONTH($B$2),26))*('2 Eventi'!$E$3:$E$62&gt;=DATE(YEAR($B$2),MONTH($B$2),26))*('2 Eventi'!$G$3:$G$62="Approvata"),0)),"")),"")</f>
        <v/>
      </c>
      <c r="AC25" s="8" t="str">
        <f>IFERROR(IF(OR(A25="",DAY(EOMONTH($B$2,0))&lt;27),"",IFERROR(INDEX('2 Eventi'!$C$3:$C$62,MATCH(1,('2 Eventi'!$A$3:$A$62=A25)*('2 Eventi'!$D$3:$D$62&lt;=DATE(YEAR($B$2),MONTH($B$2),27))*('2 Eventi'!$E$3:$E$62&gt;=DATE(YEAR($B$2),MONTH($B$2),27))*('2 Eventi'!$G$3:$G$62="Approvata"),0)),"")),"")</f>
        <v/>
      </c>
      <c r="AD25" s="8" t="str">
        <f>IFERROR(IF(OR(A25="",DAY(EOMONTH($B$2,0))&lt;28),"",IFERROR(INDEX('2 Eventi'!$C$3:$C$62,MATCH(1,('2 Eventi'!$A$3:$A$62=A25)*('2 Eventi'!$D$3:$D$62&lt;=DATE(YEAR($B$2),MONTH($B$2),28))*('2 Eventi'!$E$3:$E$62&gt;=DATE(YEAR($B$2),MONTH($B$2),28))*('2 Eventi'!$G$3:$G$62="Approvata"),0)),"")),"")</f>
        <v/>
      </c>
      <c r="AE25" s="8" t="str">
        <f>IFERROR(IF(OR(A25="",DAY(EOMONTH($B$2,0))&lt;29),"",IFERROR(INDEX('2 Eventi'!$C$3:$C$62,MATCH(1,('2 Eventi'!$A$3:$A$62=A25)*('2 Eventi'!$D$3:$D$62&lt;=DATE(YEAR($B$2),MONTH($B$2),29))*('2 Eventi'!$E$3:$E$62&gt;=DATE(YEAR($B$2),MONTH($B$2),29))*('2 Eventi'!$G$3:$G$62="Approvata"),0)),"")),"")</f>
        <v/>
      </c>
      <c r="AF25" s="8" t="str">
        <f>IFERROR(IF(OR(A25="",DAY(EOMONTH($B$2,0))&lt;30),"",IFERROR(INDEX('2 Eventi'!$C$3:$C$62,MATCH(1,('2 Eventi'!$A$3:$A$62=A25)*('2 Eventi'!$D$3:$D$62&lt;=DATE(YEAR($B$2),MONTH($B$2),30))*('2 Eventi'!$E$3:$E$62&gt;=DATE(YEAR($B$2),MONTH($B$2),30))*('2 Eventi'!$G$3:$G$62="Approvata"),0)),"")),"")</f>
        <v/>
      </c>
      <c r="AG25" s="8" t="str">
        <f>IFERROR(IF(OR(A25="",DAY(EOMONTH($B$2,0))&lt;31),"",IFERROR(INDEX('2 Eventi'!$C$3:$C$62,MATCH(1,('2 Eventi'!$A$3:$A$62=A25)*('2 Eventi'!$D$3:$D$62&lt;=DATE(YEAR($B$2),MONTH($B$2),31))*('2 Eventi'!$E$3:$E$62&gt;=DATE(YEAR($B$2),MONTH($B$2),31))*('2 Eventi'!$G$3:$G$62="Approvata"),0)),"")),"")</f>
        <v/>
      </c>
      <c r="AH25" s="9">
        <f t="shared" si="0"/>
        <v>31</v>
      </c>
    </row>
    <row r="26" spans="1:34" ht="20.100000000000001" customHeight="1" x14ac:dyDescent="0.25">
      <c r="A26" s="7">
        <f>'1 Dipendenti'!A25</f>
        <v>0</v>
      </c>
      <c r="B26" s="7">
        <f>'1 Dipendenti'!B25</f>
        <v>0</v>
      </c>
      <c r="C26" s="8" t="str">
        <f>IFERROR(IF(OR(A26="",DAY(EOMONTH($B$2,0))&lt;1),"",IFERROR(INDEX('2 Eventi'!$C$3:$C$62,MATCH(1,('2 Eventi'!$A$3:$A$62=A26)*('2 Eventi'!$D$3:$D$62&lt;=DATE(YEAR($B$2),MONTH($B$2),1))*('2 Eventi'!$E$3:$E$62&gt;=DATE(YEAR($B$2),MONTH($B$2),1))*('2 Eventi'!$G$3:$G$62="Approvata"),0)),"")),"")</f>
        <v/>
      </c>
      <c r="D26" s="8" t="str">
        <f>IFERROR(IF(OR(A26="",DAY(EOMONTH($B$2,0))&lt;2),"",IFERROR(INDEX('2 Eventi'!$C$3:$C$62,MATCH(1,('2 Eventi'!$A$3:$A$62=A26)*('2 Eventi'!$D$3:$D$62&lt;=DATE(YEAR($B$2),MONTH($B$2),2))*('2 Eventi'!$E$3:$E$62&gt;=DATE(YEAR($B$2),MONTH($B$2),2))*('2 Eventi'!$G$3:$G$62="Approvata"),0)),"")),"")</f>
        <v/>
      </c>
      <c r="E26" s="8" t="str">
        <f>IFERROR(IF(OR(A26="",DAY(EOMONTH($B$2,0))&lt;3),"",IFERROR(INDEX('2 Eventi'!$C$3:$C$62,MATCH(1,('2 Eventi'!$A$3:$A$62=A26)*('2 Eventi'!$D$3:$D$62&lt;=DATE(YEAR($B$2),MONTH($B$2),3))*('2 Eventi'!$E$3:$E$62&gt;=DATE(YEAR($B$2),MONTH($B$2),3))*('2 Eventi'!$G$3:$G$62="Approvata"),0)),"")),"")</f>
        <v/>
      </c>
      <c r="F26" s="8" t="str">
        <f>IFERROR(IF(OR(A26="",DAY(EOMONTH($B$2,0))&lt;4),"",IFERROR(INDEX('2 Eventi'!$C$3:$C$62,MATCH(1,('2 Eventi'!$A$3:$A$62=A26)*('2 Eventi'!$D$3:$D$62&lt;=DATE(YEAR($B$2),MONTH($B$2),4))*('2 Eventi'!$E$3:$E$62&gt;=DATE(YEAR($B$2),MONTH($B$2),4))*('2 Eventi'!$G$3:$G$62="Approvata"),0)),"")),"")</f>
        <v/>
      </c>
      <c r="G26" s="8" t="str">
        <f>IFERROR(IF(OR(A26="",DAY(EOMONTH($B$2,0))&lt;5),"",IFERROR(INDEX('2 Eventi'!$C$3:$C$62,MATCH(1,('2 Eventi'!$A$3:$A$62=A26)*('2 Eventi'!$D$3:$D$62&lt;=DATE(YEAR($B$2),MONTH($B$2),5))*('2 Eventi'!$E$3:$E$62&gt;=DATE(YEAR($B$2),MONTH($B$2),5))*('2 Eventi'!$G$3:$G$62="Approvata"),0)),"")),"")</f>
        <v/>
      </c>
      <c r="H26" s="8" t="str">
        <f>IFERROR(IF(OR(A26="",DAY(EOMONTH($B$2,0))&lt;6),"",IFERROR(INDEX('2 Eventi'!$C$3:$C$62,MATCH(1,('2 Eventi'!$A$3:$A$62=A26)*('2 Eventi'!$D$3:$D$62&lt;=DATE(YEAR($B$2),MONTH($B$2),6))*('2 Eventi'!$E$3:$E$62&gt;=DATE(YEAR($B$2),MONTH($B$2),6))*('2 Eventi'!$G$3:$G$62="Approvata"),0)),"")),"")</f>
        <v/>
      </c>
      <c r="I26" s="8" t="str">
        <f>IFERROR(IF(OR(A26="",DAY(EOMONTH($B$2,0))&lt;7),"",IFERROR(INDEX('2 Eventi'!$C$3:$C$62,MATCH(1,('2 Eventi'!$A$3:$A$62=A26)*('2 Eventi'!$D$3:$D$62&lt;=DATE(YEAR($B$2),MONTH($B$2),7))*('2 Eventi'!$E$3:$E$62&gt;=DATE(YEAR($B$2),MONTH($B$2),7))*('2 Eventi'!$G$3:$G$62="Approvata"),0)),"")),"")</f>
        <v/>
      </c>
      <c r="J26" s="8" t="str">
        <f>IFERROR(IF(OR(A26="",DAY(EOMONTH($B$2,0))&lt;8),"",IFERROR(INDEX('2 Eventi'!$C$3:$C$62,MATCH(1,('2 Eventi'!$A$3:$A$62=A26)*('2 Eventi'!$D$3:$D$62&lt;=DATE(YEAR($B$2),MONTH($B$2),8))*('2 Eventi'!$E$3:$E$62&gt;=DATE(YEAR($B$2),MONTH($B$2),8))*('2 Eventi'!$G$3:$G$62="Approvata"),0)),"")),"")</f>
        <v/>
      </c>
      <c r="K26" s="8" t="str">
        <f>IFERROR(IF(OR(A26="",DAY(EOMONTH($B$2,0))&lt;9),"",IFERROR(INDEX('2 Eventi'!$C$3:$C$62,MATCH(1,('2 Eventi'!$A$3:$A$62=A26)*('2 Eventi'!$D$3:$D$62&lt;=DATE(YEAR($B$2),MONTH($B$2),9))*('2 Eventi'!$E$3:$E$62&gt;=DATE(YEAR($B$2),MONTH($B$2),9))*('2 Eventi'!$G$3:$G$62="Approvata"),0)),"")),"")</f>
        <v/>
      </c>
      <c r="L26" s="8" t="str">
        <f>IFERROR(IF(OR(A26="",DAY(EOMONTH($B$2,0))&lt;10),"",IFERROR(INDEX('2 Eventi'!$C$3:$C$62,MATCH(1,('2 Eventi'!$A$3:$A$62=A26)*('2 Eventi'!$D$3:$D$62&lt;=DATE(YEAR($B$2),MONTH($B$2),10))*('2 Eventi'!$E$3:$E$62&gt;=DATE(YEAR($B$2),MONTH($B$2),10))*('2 Eventi'!$G$3:$G$62="Approvata"),0)),"")),"")</f>
        <v/>
      </c>
      <c r="M26" s="8" t="str">
        <f>IFERROR(IF(OR(A26="",DAY(EOMONTH($B$2,0))&lt;11),"",IFERROR(INDEX('2 Eventi'!$C$3:$C$62,MATCH(1,('2 Eventi'!$A$3:$A$62=A26)*('2 Eventi'!$D$3:$D$62&lt;=DATE(YEAR($B$2),MONTH($B$2),11))*('2 Eventi'!$E$3:$E$62&gt;=DATE(YEAR($B$2),MONTH($B$2),11))*('2 Eventi'!$G$3:$G$62="Approvata"),0)),"")),"")</f>
        <v/>
      </c>
      <c r="N26" s="8" t="str">
        <f>IFERROR(IF(OR(A26="",DAY(EOMONTH($B$2,0))&lt;12),"",IFERROR(INDEX('2 Eventi'!$C$3:$C$62,MATCH(1,('2 Eventi'!$A$3:$A$62=A26)*('2 Eventi'!$D$3:$D$62&lt;=DATE(YEAR($B$2),MONTH($B$2),12))*('2 Eventi'!$E$3:$E$62&gt;=DATE(YEAR($B$2),MONTH($B$2),12))*('2 Eventi'!$G$3:$G$62="Approvata"),0)),"")),"")</f>
        <v/>
      </c>
      <c r="O26" s="8" t="str">
        <f>IFERROR(IF(OR(A26="",DAY(EOMONTH($B$2,0))&lt;13),"",IFERROR(INDEX('2 Eventi'!$C$3:$C$62,MATCH(1,('2 Eventi'!$A$3:$A$62=A26)*('2 Eventi'!$D$3:$D$62&lt;=DATE(YEAR($B$2),MONTH($B$2),13))*('2 Eventi'!$E$3:$E$62&gt;=DATE(YEAR($B$2),MONTH($B$2),13))*('2 Eventi'!$G$3:$G$62="Approvata"),0)),"")),"")</f>
        <v/>
      </c>
      <c r="P26" s="8" t="str">
        <f>IFERROR(IF(OR(A26="",DAY(EOMONTH($B$2,0))&lt;14),"",IFERROR(INDEX('2 Eventi'!$C$3:$C$62,MATCH(1,('2 Eventi'!$A$3:$A$62=A26)*('2 Eventi'!$D$3:$D$62&lt;=DATE(YEAR($B$2),MONTH($B$2),14))*('2 Eventi'!$E$3:$E$62&gt;=DATE(YEAR($B$2),MONTH($B$2),14))*('2 Eventi'!$G$3:$G$62="Approvata"),0)),"")),"")</f>
        <v/>
      </c>
      <c r="Q26" s="8" t="str">
        <f>IFERROR(IF(OR(A26="",DAY(EOMONTH($B$2,0))&lt;15),"",IFERROR(INDEX('2 Eventi'!$C$3:$C$62,MATCH(1,('2 Eventi'!$A$3:$A$62=A26)*('2 Eventi'!$D$3:$D$62&lt;=DATE(YEAR($B$2),MONTH($B$2),15))*('2 Eventi'!$E$3:$E$62&gt;=DATE(YEAR($B$2),MONTH($B$2),15))*('2 Eventi'!$G$3:$G$62="Approvata"),0)),"")),"")</f>
        <v/>
      </c>
      <c r="R26" s="8" t="str">
        <f>IFERROR(IF(OR(A26="",DAY(EOMONTH($B$2,0))&lt;16),"",IFERROR(INDEX('2 Eventi'!$C$3:$C$62,MATCH(1,('2 Eventi'!$A$3:$A$62=A26)*('2 Eventi'!$D$3:$D$62&lt;=DATE(YEAR($B$2),MONTH($B$2),16))*('2 Eventi'!$E$3:$E$62&gt;=DATE(YEAR($B$2),MONTH($B$2),16))*('2 Eventi'!$G$3:$G$62="Approvata"),0)),"")),"")</f>
        <v/>
      </c>
      <c r="S26" s="8" t="str">
        <f>IFERROR(IF(OR(A26="",DAY(EOMONTH($B$2,0))&lt;17),"",IFERROR(INDEX('2 Eventi'!$C$3:$C$62,MATCH(1,('2 Eventi'!$A$3:$A$62=A26)*('2 Eventi'!$D$3:$D$62&lt;=DATE(YEAR($B$2),MONTH($B$2),17))*('2 Eventi'!$E$3:$E$62&gt;=DATE(YEAR($B$2),MONTH($B$2),17))*('2 Eventi'!$G$3:$G$62="Approvata"),0)),"")),"")</f>
        <v/>
      </c>
      <c r="T26" s="8" t="str">
        <f>IFERROR(IF(OR(A26="",DAY(EOMONTH($B$2,0))&lt;18),"",IFERROR(INDEX('2 Eventi'!$C$3:$C$62,MATCH(1,('2 Eventi'!$A$3:$A$62=A26)*('2 Eventi'!$D$3:$D$62&lt;=DATE(YEAR($B$2),MONTH($B$2),18))*('2 Eventi'!$E$3:$E$62&gt;=DATE(YEAR($B$2),MONTH($B$2),18))*('2 Eventi'!$G$3:$G$62="Approvata"),0)),"")),"")</f>
        <v/>
      </c>
      <c r="U26" s="8" t="str">
        <f>IFERROR(IF(OR(A26="",DAY(EOMONTH($B$2,0))&lt;19),"",IFERROR(INDEX('2 Eventi'!$C$3:$C$62,MATCH(1,('2 Eventi'!$A$3:$A$62=A26)*('2 Eventi'!$D$3:$D$62&lt;=DATE(YEAR($B$2),MONTH($B$2),19))*('2 Eventi'!$E$3:$E$62&gt;=DATE(YEAR($B$2),MONTH($B$2),19))*('2 Eventi'!$G$3:$G$62="Approvata"),0)),"")),"")</f>
        <v/>
      </c>
      <c r="V26" s="8" t="str">
        <f>IFERROR(IF(OR(A26="",DAY(EOMONTH($B$2,0))&lt;20),"",IFERROR(INDEX('2 Eventi'!$C$3:$C$62,MATCH(1,('2 Eventi'!$A$3:$A$62=A26)*('2 Eventi'!$D$3:$D$62&lt;=DATE(YEAR($B$2),MONTH($B$2),20))*('2 Eventi'!$E$3:$E$62&gt;=DATE(YEAR($B$2),MONTH($B$2),20))*('2 Eventi'!$G$3:$G$62="Approvata"),0)),"")),"")</f>
        <v/>
      </c>
      <c r="W26" s="8" t="str">
        <f>IFERROR(IF(OR(A26="",DAY(EOMONTH($B$2,0))&lt;21),"",IFERROR(INDEX('2 Eventi'!$C$3:$C$62,MATCH(1,('2 Eventi'!$A$3:$A$62=A26)*('2 Eventi'!$D$3:$D$62&lt;=DATE(YEAR($B$2),MONTH($B$2),21))*('2 Eventi'!$E$3:$E$62&gt;=DATE(YEAR($B$2),MONTH($B$2),21))*('2 Eventi'!$G$3:$G$62="Approvata"),0)),"")),"")</f>
        <v/>
      </c>
      <c r="X26" s="8" t="str">
        <f>IFERROR(IF(OR(A26="",DAY(EOMONTH($B$2,0))&lt;22),"",IFERROR(INDEX('2 Eventi'!$C$3:$C$62,MATCH(1,('2 Eventi'!$A$3:$A$62=A26)*('2 Eventi'!$D$3:$D$62&lt;=DATE(YEAR($B$2),MONTH($B$2),22))*('2 Eventi'!$E$3:$E$62&gt;=DATE(YEAR($B$2),MONTH($B$2),22))*('2 Eventi'!$G$3:$G$62="Approvata"),0)),"")),"")</f>
        <v/>
      </c>
      <c r="Y26" s="8" t="str">
        <f>IFERROR(IF(OR(A26="",DAY(EOMONTH($B$2,0))&lt;23),"",IFERROR(INDEX('2 Eventi'!$C$3:$C$62,MATCH(1,('2 Eventi'!$A$3:$A$62=A26)*('2 Eventi'!$D$3:$D$62&lt;=DATE(YEAR($B$2),MONTH($B$2),23))*('2 Eventi'!$E$3:$E$62&gt;=DATE(YEAR($B$2),MONTH($B$2),23))*('2 Eventi'!$G$3:$G$62="Approvata"),0)),"")),"")</f>
        <v/>
      </c>
      <c r="Z26" s="8" t="str">
        <f>IFERROR(IF(OR(A26="",DAY(EOMONTH($B$2,0))&lt;24),"",IFERROR(INDEX('2 Eventi'!$C$3:$C$62,MATCH(1,('2 Eventi'!$A$3:$A$62=A26)*('2 Eventi'!$D$3:$D$62&lt;=DATE(YEAR($B$2),MONTH($B$2),24))*('2 Eventi'!$E$3:$E$62&gt;=DATE(YEAR($B$2),MONTH($B$2),24))*('2 Eventi'!$G$3:$G$62="Approvata"),0)),"")),"")</f>
        <v/>
      </c>
      <c r="AA26" s="8" t="str">
        <f>IFERROR(IF(OR(A26="",DAY(EOMONTH($B$2,0))&lt;25),"",IFERROR(INDEX('2 Eventi'!$C$3:$C$62,MATCH(1,('2 Eventi'!$A$3:$A$62=A26)*('2 Eventi'!$D$3:$D$62&lt;=DATE(YEAR($B$2),MONTH($B$2),25))*('2 Eventi'!$E$3:$E$62&gt;=DATE(YEAR($B$2),MONTH($B$2),25))*('2 Eventi'!$G$3:$G$62="Approvata"),0)),"")),"")</f>
        <v/>
      </c>
      <c r="AB26" s="8" t="str">
        <f>IFERROR(IF(OR(A26="",DAY(EOMONTH($B$2,0))&lt;26),"",IFERROR(INDEX('2 Eventi'!$C$3:$C$62,MATCH(1,('2 Eventi'!$A$3:$A$62=A26)*('2 Eventi'!$D$3:$D$62&lt;=DATE(YEAR($B$2),MONTH($B$2),26))*('2 Eventi'!$E$3:$E$62&gt;=DATE(YEAR($B$2),MONTH($B$2),26))*('2 Eventi'!$G$3:$G$62="Approvata"),0)),"")),"")</f>
        <v/>
      </c>
      <c r="AC26" s="8" t="str">
        <f>IFERROR(IF(OR(A26="",DAY(EOMONTH($B$2,0))&lt;27),"",IFERROR(INDEX('2 Eventi'!$C$3:$C$62,MATCH(1,('2 Eventi'!$A$3:$A$62=A26)*('2 Eventi'!$D$3:$D$62&lt;=DATE(YEAR($B$2),MONTH($B$2),27))*('2 Eventi'!$E$3:$E$62&gt;=DATE(YEAR($B$2),MONTH($B$2),27))*('2 Eventi'!$G$3:$G$62="Approvata"),0)),"")),"")</f>
        <v/>
      </c>
      <c r="AD26" s="8" t="str">
        <f>IFERROR(IF(OR(A26="",DAY(EOMONTH($B$2,0))&lt;28),"",IFERROR(INDEX('2 Eventi'!$C$3:$C$62,MATCH(1,('2 Eventi'!$A$3:$A$62=A26)*('2 Eventi'!$D$3:$D$62&lt;=DATE(YEAR($B$2),MONTH($B$2),28))*('2 Eventi'!$E$3:$E$62&gt;=DATE(YEAR($B$2),MONTH($B$2),28))*('2 Eventi'!$G$3:$G$62="Approvata"),0)),"")),"")</f>
        <v/>
      </c>
      <c r="AE26" s="8" t="str">
        <f>IFERROR(IF(OR(A26="",DAY(EOMONTH($B$2,0))&lt;29),"",IFERROR(INDEX('2 Eventi'!$C$3:$C$62,MATCH(1,('2 Eventi'!$A$3:$A$62=A26)*('2 Eventi'!$D$3:$D$62&lt;=DATE(YEAR($B$2),MONTH($B$2),29))*('2 Eventi'!$E$3:$E$62&gt;=DATE(YEAR($B$2),MONTH($B$2),29))*('2 Eventi'!$G$3:$G$62="Approvata"),0)),"")),"")</f>
        <v/>
      </c>
      <c r="AF26" s="8" t="str">
        <f>IFERROR(IF(OR(A26="",DAY(EOMONTH($B$2,0))&lt;30),"",IFERROR(INDEX('2 Eventi'!$C$3:$C$62,MATCH(1,('2 Eventi'!$A$3:$A$62=A26)*('2 Eventi'!$D$3:$D$62&lt;=DATE(YEAR($B$2),MONTH($B$2),30))*('2 Eventi'!$E$3:$E$62&gt;=DATE(YEAR($B$2),MONTH($B$2),30))*('2 Eventi'!$G$3:$G$62="Approvata"),0)),"")),"")</f>
        <v/>
      </c>
      <c r="AG26" s="8" t="str">
        <f>IFERROR(IF(OR(A26="",DAY(EOMONTH($B$2,0))&lt;31),"",IFERROR(INDEX('2 Eventi'!$C$3:$C$62,MATCH(1,('2 Eventi'!$A$3:$A$62=A26)*('2 Eventi'!$D$3:$D$62&lt;=DATE(YEAR($B$2),MONTH($B$2),31))*('2 Eventi'!$E$3:$E$62&gt;=DATE(YEAR($B$2),MONTH($B$2),31))*('2 Eventi'!$G$3:$G$62="Approvata"),0)),"")),"")</f>
        <v/>
      </c>
      <c r="AH26" s="9">
        <f t="shared" si="0"/>
        <v>31</v>
      </c>
    </row>
    <row r="27" spans="1:34" ht="20.100000000000001" customHeight="1" x14ac:dyDescent="0.25">
      <c r="A27" s="7">
        <f>'1 Dipendenti'!A26</f>
        <v>0</v>
      </c>
      <c r="B27" s="7">
        <f>'1 Dipendenti'!B26</f>
        <v>0</v>
      </c>
      <c r="C27" s="8" t="str">
        <f>IFERROR(IF(OR(A27="",DAY(EOMONTH($B$2,0))&lt;1),"",IFERROR(INDEX('2 Eventi'!$C$3:$C$62,MATCH(1,('2 Eventi'!$A$3:$A$62=A27)*('2 Eventi'!$D$3:$D$62&lt;=DATE(YEAR($B$2),MONTH($B$2),1))*('2 Eventi'!$E$3:$E$62&gt;=DATE(YEAR($B$2),MONTH($B$2),1))*('2 Eventi'!$G$3:$G$62="Approvata"),0)),"")),"")</f>
        <v/>
      </c>
      <c r="D27" s="8" t="str">
        <f>IFERROR(IF(OR(A27="",DAY(EOMONTH($B$2,0))&lt;2),"",IFERROR(INDEX('2 Eventi'!$C$3:$C$62,MATCH(1,('2 Eventi'!$A$3:$A$62=A27)*('2 Eventi'!$D$3:$D$62&lt;=DATE(YEAR($B$2),MONTH($B$2),2))*('2 Eventi'!$E$3:$E$62&gt;=DATE(YEAR($B$2),MONTH($B$2),2))*('2 Eventi'!$G$3:$G$62="Approvata"),0)),"")),"")</f>
        <v/>
      </c>
      <c r="E27" s="8" t="str">
        <f>IFERROR(IF(OR(A27="",DAY(EOMONTH($B$2,0))&lt;3),"",IFERROR(INDEX('2 Eventi'!$C$3:$C$62,MATCH(1,('2 Eventi'!$A$3:$A$62=A27)*('2 Eventi'!$D$3:$D$62&lt;=DATE(YEAR($B$2),MONTH($B$2),3))*('2 Eventi'!$E$3:$E$62&gt;=DATE(YEAR($B$2),MONTH($B$2),3))*('2 Eventi'!$G$3:$G$62="Approvata"),0)),"")),"")</f>
        <v/>
      </c>
      <c r="F27" s="8" t="str">
        <f>IFERROR(IF(OR(A27="",DAY(EOMONTH($B$2,0))&lt;4),"",IFERROR(INDEX('2 Eventi'!$C$3:$C$62,MATCH(1,('2 Eventi'!$A$3:$A$62=A27)*('2 Eventi'!$D$3:$D$62&lt;=DATE(YEAR($B$2),MONTH($B$2),4))*('2 Eventi'!$E$3:$E$62&gt;=DATE(YEAR($B$2),MONTH($B$2),4))*('2 Eventi'!$G$3:$G$62="Approvata"),0)),"")),"")</f>
        <v/>
      </c>
      <c r="G27" s="8" t="str">
        <f>IFERROR(IF(OR(A27="",DAY(EOMONTH($B$2,0))&lt;5),"",IFERROR(INDEX('2 Eventi'!$C$3:$C$62,MATCH(1,('2 Eventi'!$A$3:$A$62=A27)*('2 Eventi'!$D$3:$D$62&lt;=DATE(YEAR($B$2),MONTH($B$2),5))*('2 Eventi'!$E$3:$E$62&gt;=DATE(YEAR($B$2),MONTH($B$2),5))*('2 Eventi'!$G$3:$G$62="Approvata"),0)),"")),"")</f>
        <v/>
      </c>
      <c r="H27" s="8" t="str">
        <f>IFERROR(IF(OR(A27="",DAY(EOMONTH($B$2,0))&lt;6),"",IFERROR(INDEX('2 Eventi'!$C$3:$C$62,MATCH(1,('2 Eventi'!$A$3:$A$62=A27)*('2 Eventi'!$D$3:$D$62&lt;=DATE(YEAR($B$2),MONTH($B$2),6))*('2 Eventi'!$E$3:$E$62&gt;=DATE(YEAR($B$2),MONTH($B$2),6))*('2 Eventi'!$G$3:$G$62="Approvata"),0)),"")),"")</f>
        <v/>
      </c>
      <c r="I27" s="8" t="str">
        <f>IFERROR(IF(OR(A27="",DAY(EOMONTH($B$2,0))&lt;7),"",IFERROR(INDEX('2 Eventi'!$C$3:$C$62,MATCH(1,('2 Eventi'!$A$3:$A$62=A27)*('2 Eventi'!$D$3:$D$62&lt;=DATE(YEAR($B$2),MONTH($B$2),7))*('2 Eventi'!$E$3:$E$62&gt;=DATE(YEAR($B$2),MONTH($B$2),7))*('2 Eventi'!$G$3:$G$62="Approvata"),0)),"")),"")</f>
        <v/>
      </c>
      <c r="J27" s="8" t="str">
        <f>IFERROR(IF(OR(A27="",DAY(EOMONTH($B$2,0))&lt;8),"",IFERROR(INDEX('2 Eventi'!$C$3:$C$62,MATCH(1,('2 Eventi'!$A$3:$A$62=A27)*('2 Eventi'!$D$3:$D$62&lt;=DATE(YEAR($B$2),MONTH($B$2),8))*('2 Eventi'!$E$3:$E$62&gt;=DATE(YEAR($B$2),MONTH($B$2),8))*('2 Eventi'!$G$3:$G$62="Approvata"),0)),"")),"")</f>
        <v/>
      </c>
      <c r="K27" s="8" t="str">
        <f>IFERROR(IF(OR(A27="",DAY(EOMONTH($B$2,0))&lt;9),"",IFERROR(INDEX('2 Eventi'!$C$3:$C$62,MATCH(1,('2 Eventi'!$A$3:$A$62=A27)*('2 Eventi'!$D$3:$D$62&lt;=DATE(YEAR($B$2),MONTH($B$2),9))*('2 Eventi'!$E$3:$E$62&gt;=DATE(YEAR($B$2),MONTH($B$2),9))*('2 Eventi'!$G$3:$G$62="Approvata"),0)),"")),"")</f>
        <v/>
      </c>
      <c r="L27" s="8" t="str">
        <f>IFERROR(IF(OR(A27="",DAY(EOMONTH($B$2,0))&lt;10),"",IFERROR(INDEX('2 Eventi'!$C$3:$C$62,MATCH(1,('2 Eventi'!$A$3:$A$62=A27)*('2 Eventi'!$D$3:$D$62&lt;=DATE(YEAR($B$2),MONTH($B$2),10))*('2 Eventi'!$E$3:$E$62&gt;=DATE(YEAR($B$2),MONTH($B$2),10))*('2 Eventi'!$G$3:$G$62="Approvata"),0)),"")),"")</f>
        <v/>
      </c>
      <c r="M27" s="8" t="str">
        <f>IFERROR(IF(OR(A27="",DAY(EOMONTH($B$2,0))&lt;11),"",IFERROR(INDEX('2 Eventi'!$C$3:$C$62,MATCH(1,('2 Eventi'!$A$3:$A$62=A27)*('2 Eventi'!$D$3:$D$62&lt;=DATE(YEAR($B$2),MONTH($B$2),11))*('2 Eventi'!$E$3:$E$62&gt;=DATE(YEAR($B$2),MONTH($B$2),11))*('2 Eventi'!$G$3:$G$62="Approvata"),0)),"")),"")</f>
        <v/>
      </c>
      <c r="N27" s="8" t="str">
        <f>IFERROR(IF(OR(A27="",DAY(EOMONTH($B$2,0))&lt;12),"",IFERROR(INDEX('2 Eventi'!$C$3:$C$62,MATCH(1,('2 Eventi'!$A$3:$A$62=A27)*('2 Eventi'!$D$3:$D$62&lt;=DATE(YEAR($B$2),MONTH($B$2),12))*('2 Eventi'!$E$3:$E$62&gt;=DATE(YEAR($B$2),MONTH($B$2),12))*('2 Eventi'!$G$3:$G$62="Approvata"),0)),"")),"")</f>
        <v/>
      </c>
      <c r="O27" s="8" t="str">
        <f>IFERROR(IF(OR(A27="",DAY(EOMONTH($B$2,0))&lt;13),"",IFERROR(INDEX('2 Eventi'!$C$3:$C$62,MATCH(1,('2 Eventi'!$A$3:$A$62=A27)*('2 Eventi'!$D$3:$D$62&lt;=DATE(YEAR($B$2),MONTH($B$2),13))*('2 Eventi'!$E$3:$E$62&gt;=DATE(YEAR($B$2),MONTH($B$2),13))*('2 Eventi'!$G$3:$G$62="Approvata"),0)),"")),"")</f>
        <v/>
      </c>
      <c r="P27" s="8" t="str">
        <f>IFERROR(IF(OR(A27="",DAY(EOMONTH($B$2,0))&lt;14),"",IFERROR(INDEX('2 Eventi'!$C$3:$C$62,MATCH(1,('2 Eventi'!$A$3:$A$62=A27)*('2 Eventi'!$D$3:$D$62&lt;=DATE(YEAR($B$2),MONTH($B$2),14))*('2 Eventi'!$E$3:$E$62&gt;=DATE(YEAR($B$2),MONTH($B$2),14))*('2 Eventi'!$G$3:$G$62="Approvata"),0)),"")),"")</f>
        <v/>
      </c>
      <c r="Q27" s="8" t="str">
        <f>IFERROR(IF(OR(A27="",DAY(EOMONTH($B$2,0))&lt;15),"",IFERROR(INDEX('2 Eventi'!$C$3:$C$62,MATCH(1,('2 Eventi'!$A$3:$A$62=A27)*('2 Eventi'!$D$3:$D$62&lt;=DATE(YEAR($B$2),MONTH($B$2),15))*('2 Eventi'!$E$3:$E$62&gt;=DATE(YEAR($B$2),MONTH($B$2),15))*('2 Eventi'!$G$3:$G$62="Approvata"),0)),"")),"")</f>
        <v/>
      </c>
      <c r="R27" s="8" t="str">
        <f>IFERROR(IF(OR(A27="",DAY(EOMONTH($B$2,0))&lt;16),"",IFERROR(INDEX('2 Eventi'!$C$3:$C$62,MATCH(1,('2 Eventi'!$A$3:$A$62=A27)*('2 Eventi'!$D$3:$D$62&lt;=DATE(YEAR($B$2),MONTH($B$2),16))*('2 Eventi'!$E$3:$E$62&gt;=DATE(YEAR($B$2),MONTH($B$2),16))*('2 Eventi'!$G$3:$G$62="Approvata"),0)),"")),"")</f>
        <v/>
      </c>
      <c r="S27" s="8" t="str">
        <f>IFERROR(IF(OR(A27="",DAY(EOMONTH($B$2,0))&lt;17),"",IFERROR(INDEX('2 Eventi'!$C$3:$C$62,MATCH(1,('2 Eventi'!$A$3:$A$62=A27)*('2 Eventi'!$D$3:$D$62&lt;=DATE(YEAR($B$2),MONTH($B$2),17))*('2 Eventi'!$E$3:$E$62&gt;=DATE(YEAR($B$2),MONTH($B$2),17))*('2 Eventi'!$G$3:$G$62="Approvata"),0)),"")),"")</f>
        <v/>
      </c>
      <c r="T27" s="8" t="str">
        <f>IFERROR(IF(OR(A27="",DAY(EOMONTH($B$2,0))&lt;18),"",IFERROR(INDEX('2 Eventi'!$C$3:$C$62,MATCH(1,('2 Eventi'!$A$3:$A$62=A27)*('2 Eventi'!$D$3:$D$62&lt;=DATE(YEAR($B$2),MONTH($B$2),18))*('2 Eventi'!$E$3:$E$62&gt;=DATE(YEAR($B$2),MONTH($B$2),18))*('2 Eventi'!$G$3:$G$62="Approvata"),0)),"")),"")</f>
        <v/>
      </c>
      <c r="U27" s="8" t="str">
        <f>IFERROR(IF(OR(A27="",DAY(EOMONTH($B$2,0))&lt;19),"",IFERROR(INDEX('2 Eventi'!$C$3:$C$62,MATCH(1,('2 Eventi'!$A$3:$A$62=A27)*('2 Eventi'!$D$3:$D$62&lt;=DATE(YEAR($B$2),MONTH($B$2),19))*('2 Eventi'!$E$3:$E$62&gt;=DATE(YEAR($B$2),MONTH($B$2),19))*('2 Eventi'!$G$3:$G$62="Approvata"),0)),"")),"")</f>
        <v/>
      </c>
      <c r="V27" s="8" t="str">
        <f>IFERROR(IF(OR(A27="",DAY(EOMONTH($B$2,0))&lt;20),"",IFERROR(INDEX('2 Eventi'!$C$3:$C$62,MATCH(1,('2 Eventi'!$A$3:$A$62=A27)*('2 Eventi'!$D$3:$D$62&lt;=DATE(YEAR($B$2),MONTH($B$2),20))*('2 Eventi'!$E$3:$E$62&gt;=DATE(YEAR($B$2),MONTH($B$2),20))*('2 Eventi'!$G$3:$G$62="Approvata"),0)),"")),"")</f>
        <v/>
      </c>
      <c r="W27" s="8" t="str">
        <f>IFERROR(IF(OR(A27="",DAY(EOMONTH($B$2,0))&lt;21),"",IFERROR(INDEX('2 Eventi'!$C$3:$C$62,MATCH(1,('2 Eventi'!$A$3:$A$62=A27)*('2 Eventi'!$D$3:$D$62&lt;=DATE(YEAR($B$2),MONTH($B$2),21))*('2 Eventi'!$E$3:$E$62&gt;=DATE(YEAR($B$2),MONTH($B$2),21))*('2 Eventi'!$G$3:$G$62="Approvata"),0)),"")),"")</f>
        <v/>
      </c>
      <c r="X27" s="8" t="str">
        <f>IFERROR(IF(OR(A27="",DAY(EOMONTH($B$2,0))&lt;22),"",IFERROR(INDEX('2 Eventi'!$C$3:$C$62,MATCH(1,('2 Eventi'!$A$3:$A$62=A27)*('2 Eventi'!$D$3:$D$62&lt;=DATE(YEAR($B$2),MONTH($B$2),22))*('2 Eventi'!$E$3:$E$62&gt;=DATE(YEAR($B$2),MONTH($B$2),22))*('2 Eventi'!$G$3:$G$62="Approvata"),0)),"")),"")</f>
        <v/>
      </c>
      <c r="Y27" s="8" t="str">
        <f>IFERROR(IF(OR(A27="",DAY(EOMONTH($B$2,0))&lt;23),"",IFERROR(INDEX('2 Eventi'!$C$3:$C$62,MATCH(1,('2 Eventi'!$A$3:$A$62=A27)*('2 Eventi'!$D$3:$D$62&lt;=DATE(YEAR($B$2),MONTH($B$2),23))*('2 Eventi'!$E$3:$E$62&gt;=DATE(YEAR($B$2),MONTH($B$2),23))*('2 Eventi'!$G$3:$G$62="Approvata"),0)),"")),"")</f>
        <v/>
      </c>
      <c r="Z27" s="8" t="str">
        <f>IFERROR(IF(OR(A27="",DAY(EOMONTH($B$2,0))&lt;24),"",IFERROR(INDEX('2 Eventi'!$C$3:$C$62,MATCH(1,('2 Eventi'!$A$3:$A$62=A27)*('2 Eventi'!$D$3:$D$62&lt;=DATE(YEAR($B$2),MONTH($B$2),24))*('2 Eventi'!$E$3:$E$62&gt;=DATE(YEAR($B$2),MONTH($B$2),24))*('2 Eventi'!$G$3:$G$62="Approvata"),0)),"")),"")</f>
        <v/>
      </c>
      <c r="AA27" s="8" t="str">
        <f>IFERROR(IF(OR(A27="",DAY(EOMONTH($B$2,0))&lt;25),"",IFERROR(INDEX('2 Eventi'!$C$3:$C$62,MATCH(1,('2 Eventi'!$A$3:$A$62=A27)*('2 Eventi'!$D$3:$D$62&lt;=DATE(YEAR($B$2),MONTH($B$2),25))*('2 Eventi'!$E$3:$E$62&gt;=DATE(YEAR($B$2),MONTH($B$2),25))*('2 Eventi'!$G$3:$G$62="Approvata"),0)),"")),"")</f>
        <v/>
      </c>
      <c r="AB27" s="8" t="str">
        <f>IFERROR(IF(OR(A27="",DAY(EOMONTH($B$2,0))&lt;26),"",IFERROR(INDEX('2 Eventi'!$C$3:$C$62,MATCH(1,('2 Eventi'!$A$3:$A$62=A27)*('2 Eventi'!$D$3:$D$62&lt;=DATE(YEAR($B$2),MONTH($B$2),26))*('2 Eventi'!$E$3:$E$62&gt;=DATE(YEAR($B$2),MONTH($B$2),26))*('2 Eventi'!$G$3:$G$62="Approvata"),0)),"")),"")</f>
        <v/>
      </c>
      <c r="AC27" s="8" t="str">
        <f>IFERROR(IF(OR(A27="",DAY(EOMONTH($B$2,0))&lt;27),"",IFERROR(INDEX('2 Eventi'!$C$3:$C$62,MATCH(1,('2 Eventi'!$A$3:$A$62=A27)*('2 Eventi'!$D$3:$D$62&lt;=DATE(YEAR($B$2),MONTH($B$2),27))*('2 Eventi'!$E$3:$E$62&gt;=DATE(YEAR($B$2),MONTH($B$2),27))*('2 Eventi'!$G$3:$G$62="Approvata"),0)),"")),"")</f>
        <v/>
      </c>
      <c r="AD27" s="8" t="str">
        <f>IFERROR(IF(OR(A27="",DAY(EOMONTH($B$2,0))&lt;28),"",IFERROR(INDEX('2 Eventi'!$C$3:$C$62,MATCH(1,('2 Eventi'!$A$3:$A$62=A27)*('2 Eventi'!$D$3:$D$62&lt;=DATE(YEAR($B$2),MONTH($B$2),28))*('2 Eventi'!$E$3:$E$62&gt;=DATE(YEAR($B$2),MONTH($B$2),28))*('2 Eventi'!$G$3:$G$62="Approvata"),0)),"")),"")</f>
        <v/>
      </c>
      <c r="AE27" s="8" t="str">
        <f>IFERROR(IF(OR(A27="",DAY(EOMONTH($B$2,0))&lt;29),"",IFERROR(INDEX('2 Eventi'!$C$3:$C$62,MATCH(1,('2 Eventi'!$A$3:$A$62=A27)*('2 Eventi'!$D$3:$D$62&lt;=DATE(YEAR($B$2),MONTH($B$2),29))*('2 Eventi'!$E$3:$E$62&gt;=DATE(YEAR($B$2),MONTH($B$2),29))*('2 Eventi'!$G$3:$G$62="Approvata"),0)),"")),"")</f>
        <v/>
      </c>
      <c r="AF27" s="8" t="str">
        <f>IFERROR(IF(OR(A27="",DAY(EOMONTH($B$2,0))&lt;30),"",IFERROR(INDEX('2 Eventi'!$C$3:$C$62,MATCH(1,('2 Eventi'!$A$3:$A$62=A27)*('2 Eventi'!$D$3:$D$62&lt;=DATE(YEAR($B$2),MONTH($B$2),30))*('2 Eventi'!$E$3:$E$62&gt;=DATE(YEAR($B$2),MONTH($B$2),30))*('2 Eventi'!$G$3:$G$62="Approvata"),0)),"")),"")</f>
        <v/>
      </c>
      <c r="AG27" s="8" t="str">
        <f>IFERROR(IF(OR(A27="",DAY(EOMONTH($B$2,0))&lt;31),"",IFERROR(INDEX('2 Eventi'!$C$3:$C$62,MATCH(1,('2 Eventi'!$A$3:$A$62=A27)*('2 Eventi'!$D$3:$D$62&lt;=DATE(YEAR($B$2),MONTH($B$2),31))*('2 Eventi'!$E$3:$E$62&gt;=DATE(YEAR($B$2),MONTH($B$2),31))*('2 Eventi'!$G$3:$G$62="Approvata"),0)),"")),"")</f>
        <v/>
      </c>
      <c r="AH27" s="9">
        <f t="shared" si="0"/>
        <v>31</v>
      </c>
    </row>
    <row r="28" spans="1:34" ht="20.100000000000001" customHeight="1" x14ac:dyDescent="0.25">
      <c r="A28" s="7">
        <f>'1 Dipendenti'!A27</f>
        <v>0</v>
      </c>
      <c r="B28" s="7">
        <f>'1 Dipendenti'!B27</f>
        <v>0</v>
      </c>
      <c r="C28" s="8" t="str">
        <f>IFERROR(IF(OR(A28="",DAY(EOMONTH($B$2,0))&lt;1),"",IFERROR(INDEX('2 Eventi'!$C$3:$C$62,MATCH(1,('2 Eventi'!$A$3:$A$62=A28)*('2 Eventi'!$D$3:$D$62&lt;=DATE(YEAR($B$2),MONTH($B$2),1))*('2 Eventi'!$E$3:$E$62&gt;=DATE(YEAR($B$2),MONTH($B$2),1))*('2 Eventi'!$G$3:$G$62="Approvata"),0)),"")),"")</f>
        <v/>
      </c>
      <c r="D28" s="8" t="str">
        <f>IFERROR(IF(OR(A28="",DAY(EOMONTH($B$2,0))&lt;2),"",IFERROR(INDEX('2 Eventi'!$C$3:$C$62,MATCH(1,('2 Eventi'!$A$3:$A$62=A28)*('2 Eventi'!$D$3:$D$62&lt;=DATE(YEAR($B$2),MONTH($B$2),2))*('2 Eventi'!$E$3:$E$62&gt;=DATE(YEAR($B$2),MONTH($B$2),2))*('2 Eventi'!$G$3:$G$62="Approvata"),0)),"")),"")</f>
        <v/>
      </c>
      <c r="E28" s="8" t="str">
        <f>IFERROR(IF(OR(A28="",DAY(EOMONTH($B$2,0))&lt;3),"",IFERROR(INDEX('2 Eventi'!$C$3:$C$62,MATCH(1,('2 Eventi'!$A$3:$A$62=A28)*('2 Eventi'!$D$3:$D$62&lt;=DATE(YEAR($B$2),MONTH($B$2),3))*('2 Eventi'!$E$3:$E$62&gt;=DATE(YEAR($B$2),MONTH($B$2),3))*('2 Eventi'!$G$3:$G$62="Approvata"),0)),"")),"")</f>
        <v/>
      </c>
      <c r="F28" s="8" t="str">
        <f>IFERROR(IF(OR(A28="",DAY(EOMONTH($B$2,0))&lt;4),"",IFERROR(INDEX('2 Eventi'!$C$3:$C$62,MATCH(1,('2 Eventi'!$A$3:$A$62=A28)*('2 Eventi'!$D$3:$D$62&lt;=DATE(YEAR($B$2),MONTH($B$2),4))*('2 Eventi'!$E$3:$E$62&gt;=DATE(YEAR($B$2),MONTH($B$2),4))*('2 Eventi'!$G$3:$G$62="Approvata"),0)),"")),"")</f>
        <v/>
      </c>
      <c r="G28" s="8" t="str">
        <f>IFERROR(IF(OR(A28="",DAY(EOMONTH($B$2,0))&lt;5),"",IFERROR(INDEX('2 Eventi'!$C$3:$C$62,MATCH(1,('2 Eventi'!$A$3:$A$62=A28)*('2 Eventi'!$D$3:$D$62&lt;=DATE(YEAR($B$2),MONTH($B$2),5))*('2 Eventi'!$E$3:$E$62&gt;=DATE(YEAR($B$2),MONTH($B$2),5))*('2 Eventi'!$G$3:$G$62="Approvata"),0)),"")),"")</f>
        <v/>
      </c>
      <c r="H28" s="8" t="str">
        <f>IFERROR(IF(OR(A28="",DAY(EOMONTH($B$2,0))&lt;6),"",IFERROR(INDEX('2 Eventi'!$C$3:$C$62,MATCH(1,('2 Eventi'!$A$3:$A$62=A28)*('2 Eventi'!$D$3:$D$62&lt;=DATE(YEAR($B$2),MONTH($B$2),6))*('2 Eventi'!$E$3:$E$62&gt;=DATE(YEAR($B$2),MONTH($B$2),6))*('2 Eventi'!$G$3:$G$62="Approvata"),0)),"")),"")</f>
        <v/>
      </c>
      <c r="I28" s="8" t="str">
        <f>IFERROR(IF(OR(A28="",DAY(EOMONTH($B$2,0))&lt;7),"",IFERROR(INDEX('2 Eventi'!$C$3:$C$62,MATCH(1,('2 Eventi'!$A$3:$A$62=A28)*('2 Eventi'!$D$3:$D$62&lt;=DATE(YEAR($B$2),MONTH($B$2),7))*('2 Eventi'!$E$3:$E$62&gt;=DATE(YEAR($B$2),MONTH($B$2),7))*('2 Eventi'!$G$3:$G$62="Approvata"),0)),"")),"")</f>
        <v/>
      </c>
      <c r="J28" s="8" t="str">
        <f>IFERROR(IF(OR(A28="",DAY(EOMONTH($B$2,0))&lt;8),"",IFERROR(INDEX('2 Eventi'!$C$3:$C$62,MATCH(1,('2 Eventi'!$A$3:$A$62=A28)*('2 Eventi'!$D$3:$D$62&lt;=DATE(YEAR($B$2),MONTH($B$2),8))*('2 Eventi'!$E$3:$E$62&gt;=DATE(YEAR($B$2),MONTH($B$2),8))*('2 Eventi'!$G$3:$G$62="Approvata"),0)),"")),"")</f>
        <v/>
      </c>
      <c r="K28" s="8" t="str">
        <f>IFERROR(IF(OR(A28="",DAY(EOMONTH($B$2,0))&lt;9),"",IFERROR(INDEX('2 Eventi'!$C$3:$C$62,MATCH(1,('2 Eventi'!$A$3:$A$62=A28)*('2 Eventi'!$D$3:$D$62&lt;=DATE(YEAR($B$2),MONTH($B$2),9))*('2 Eventi'!$E$3:$E$62&gt;=DATE(YEAR($B$2),MONTH($B$2),9))*('2 Eventi'!$G$3:$G$62="Approvata"),0)),"")),"")</f>
        <v/>
      </c>
      <c r="L28" s="8" t="str">
        <f>IFERROR(IF(OR(A28="",DAY(EOMONTH($B$2,0))&lt;10),"",IFERROR(INDEX('2 Eventi'!$C$3:$C$62,MATCH(1,('2 Eventi'!$A$3:$A$62=A28)*('2 Eventi'!$D$3:$D$62&lt;=DATE(YEAR($B$2),MONTH($B$2),10))*('2 Eventi'!$E$3:$E$62&gt;=DATE(YEAR($B$2),MONTH($B$2),10))*('2 Eventi'!$G$3:$G$62="Approvata"),0)),"")),"")</f>
        <v/>
      </c>
      <c r="M28" s="8" t="str">
        <f>IFERROR(IF(OR(A28="",DAY(EOMONTH($B$2,0))&lt;11),"",IFERROR(INDEX('2 Eventi'!$C$3:$C$62,MATCH(1,('2 Eventi'!$A$3:$A$62=A28)*('2 Eventi'!$D$3:$D$62&lt;=DATE(YEAR($B$2),MONTH($B$2),11))*('2 Eventi'!$E$3:$E$62&gt;=DATE(YEAR($B$2),MONTH($B$2),11))*('2 Eventi'!$G$3:$G$62="Approvata"),0)),"")),"")</f>
        <v/>
      </c>
      <c r="N28" s="8" t="str">
        <f>IFERROR(IF(OR(A28="",DAY(EOMONTH($B$2,0))&lt;12),"",IFERROR(INDEX('2 Eventi'!$C$3:$C$62,MATCH(1,('2 Eventi'!$A$3:$A$62=A28)*('2 Eventi'!$D$3:$D$62&lt;=DATE(YEAR($B$2),MONTH($B$2),12))*('2 Eventi'!$E$3:$E$62&gt;=DATE(YEAR($B$2),MONTH($B$2),12))*('2 Eventi'!$G$3:$G$62="Approvata"),0)),"")),"")</f>
        <v/>
      </c>
      <c r="O28" s="8" t="str">
        <f>IFERROR(IF(OR(A28="",DAY(EOMONTH($B$2,0))&lt;13),"",IFERROR(INDEX('2 Eventi'!$C$3:$C$62,MATCH(1,('2 Eventi'!$A$3:$A$62=A28)*('2 Eventi'!$D$3:$D$62&lt;=DATE(YEAR($B$2),MONTH($B$2),13))*('2 Eventi'!$E$3:$E$62&gt;=DATE(YEAR($B$2),MONTH($B$2),13))*('2 Eventi'!$G$3:$G$62="Approvata"),0)),"")),"")</f>
        <v/>
      </c>
      <c r="P28" s="8" t="str">
        <f>IFERROR(IF(OR(A28="",DAY(EOMONTH($B$2,0))&lt;14),"",IFERROR(INDEX('2 Eventi'!$C$3:$C$62,MATCH(1,('2 Eventi'!$A$3:$A$62=A28)*('2 Eventi'!$D$3:$D$62&lt;=DATE(YEAR($B$2),MONTH($B$2),14))*('2 Eventi'!$E$3:$E$62&gt;=DATE(YEAR($B$2),MONTH($B$2),14))*('2 Eventi'!$G$3:$G$62="Approvata"),0)),"")),"")</f>
        <v/>
      </c>
      <c r="Q28" s="8" t="str">
        <f>IFERROR(IF(OR(A28="",DAY(EOMONTH($B$2,0))&lt;15),"",IFERROR(INDEX('2 Eventi'!$C$3:$C$62,MATCH(1,('2 Eventi'!$A$3:$A$62=A28)*('2 Eventi'!$D$3:$D$62&lt;=DATE(YEAR($B$2),MONTH($B$2),15))*('2 Eventi'!$E$3:$E$62&gt;=DATE(YEAR($B$2),MONTH($B$2),15))*('2 Eventi'!$G$3:$G$62="Approvata"),0)),"")),"")</f>
        <v/>
      </c>
      <c r="R28" s="8" t="str">
        <f>IFERROR(IF(OR(A28="",DAY(EOMONTH($B$2,0))&lt;16),"",IFERROR(INDEX('2 Eventi'!$C$3:$C$62,MATCH(1,('2 Eventi'!$A$3:$A$62=A28)*('2 Eventi'!$D$3:$D$62&lt;=DATE(YEAR($B$2),MONTH($B$2),16))*('2 Eventi'!$E$3:$E$62&gt;=DATE(YEAR($B$2),MONTH($B$2),16))*('2 Eventi'!$G$3:$G$62="Approvata"),0)),"")),"")</f>
        <v/>
      </c>
      <c r="S28" s="8" t="str">
        <f>IFERROR(IF(OR(A28="",DAY(EOMONTH($B$2,0))&lt;17),"",IFERROR(INDEX('2 Eventi'!$C$3:$C$62,MATCH(1,('2 Eventi'!$A$3:$A$62=A28)*('2 Eventi'!$D$3:$D$62&lt;=DATE(YEAR($B$2),MONTH($B$2),17))*('2 Eventi'!$E$3:$E$62&gt;=DATE(YEAR($B$2),MONTH($B$2),17))*('2 Eventi'!$G$3:$G$62="Approvata"),0)),"")),"")</f>
        <v/>
      </c>
      <c r="T28" s="8" t="str">
        <f>IFERROR(IF(OR(A28="",DAY(EOMONTH($B$2,0))&lt;18),"",IFERROR(INDEX('2 Eventi'!$C$3:$C$62,MATCH(1,('2 Eventi'!$A$3:$A$62=A28)*('2 Eventi'!$D$3:$D$62&lt;=DATE(YEAR($B$2),MONTH($B$2),18))*('2 Eventi'!$E$3:$E$62&gt;=DATE(YEAR($B$2),MONTH($B$2),18))*('2 Eventi'!$G$3:$G$62="Approvata"),0)),"")),"")</f>
        <v/>
      </c>
      <c r="U28" s="8" t="str">
        <f>IFERROR(IF(OR(A28="",DAY(EOMONTH($B$2,0))&lt;19),"",IFERROR(INDEX('2 Eventi'!$C$3:$C$62,MATCH(1,('2 Eventi'!$A$3:$A$62=A28)*('2 Eventi'!$D$3:$D$62&lt;=DATE(YEAR($B$2),MONTH($B$2),19))*('2 Eventi'!$E$3:$E$62&gt;=DATE(YEAR($B$2),MONTH($B$2),19))*('2 Eventi'!$G$3:$G$62="Approvata"),0)),"")),"")</f>
        <v/>
      </c>
      <c r="V28" s="8" t="str">
        <f>IFERROR(IF(OR(A28="",DAY(EOMONTH($B$2,0))&lt;20),"",IFERROR(INDEX('2 Eventi'!$C$3:$C$62,MATCH(1,('2 Eventi'!$A$3:$A$62=A28)*('2 Eventi'!$D$3:$D$62&lt;=DATE(YEAR($B$2),MONTH($B$2),20))*('2 Eventi'!$E$3:$E$62&gt;=DATE(YEAR($B$2),MONTH($B$2),20))*('2 Eventi'!$G$3:$G$62="Approvata"),0)),"")),"")</f>
        <v/>
      </c>
      <c r="W28" s="8" t="str">
        <f>IFERROR(IF(OR(A28="",DAY(EOMONTH($B$2,0))&lt;21),"",IFERROR(INDEX('2 Eventi'!$C$3:$C$62,MATCH(1,('2 Eventi'!$A$3:$A$62=A28)*('2 Eventi'!$D$3:$D$62&lt;=DATE(YEAR($B$2),MONTH($B$2),21))*('2 Eventi'!$E$3:$E$62&gt;=DATE(YEAR($B$2),MONTH($B$2),21))*('2 Eventi'!$G$3:$G$62="Approvata"),0)),"")),"")</f>
        <v/>
      </c>
      <c r="X28" s="8" t="str">
        <f>IFERROR(IF(OR(A28="",DAY(EOMONTH($B$2,0))&lt;22),"",IFERROR(INDEX('2 Eventi'!$C$3:$C$62,MATCH(1,('2 Eventi'!$A$3:$A$62=A28)*('2 Eventi'!$D$3:$D$62&lt;=DATE(YEAR($B$2),MONTH($B$2),22))*('2 Eventi'!$E$3:$E$62&gt;=DATE(YEAR($B$2),MONTH($B$2),22))*('2 Eventi'!$G$3:$G$62="Approvata"),0)),"")),"")</f>
        <v/>
      </c>
      <c r="Y28" s="8" t="str">
        <f>IFERROR(IF(OR(A28="",DAY(EOMONTH($B$2,0))&lt;23),"",IFERROR(INDEX('2 Eventi'!$C$3:$C$62,MATCH(1,('2 Eventi'!$A$3:$A$62=A28)*('2 Eventi'!$D$3:$D$62&lt;=DATE(YEAR($B$2),MONTH($B$2),23))*('2 Eventi'!$E$3:$E$62&gt;=DATE(YEAR($B$2),MONTH($B$2),23))*('2 Eventi'!$G$3:$G$62="Approvata"),0)),"")),"")</f>
        <v/>
      </c>
      <c r="Z28" s="8" t="str">
        <f>IFERROR(IF(OR(A28="",DAY(EOMONTH($B$2,0))&lt;24),"",IFERROR(INDEX('2 Eventi'!$C$3:$C$62,MATCH(1,('2 Eventi'!$A$3:$A$62=A28)*('2 Eventi'!$D$3:$D$62&lt;=DATE(YEAR($B$2),MONTH($B$2),24))*('2 Eventi'!$E$3:$E$62&gt;=DATE(YEAR($B$2),MONTH($B$2),24))*('2 Eventi'!$G$3:$G$62="Approvata"),0)),"")),"")</f>
        <v/>
      </c>
      <c r="AA28" s="8" t="str">
        <f>IFERROR(IF(OR(A28="",DAY(EOMONTH($B$2,0))&lt;25),"",IFERROR(INDEX('2 Eventi'!$C$3:$C$62,MATCH(1,('2 Eventi'!$A$3:$A$62=A28)*('2 Eventi'!$D$3:$D$62&lt;=DATE(YEAR($B$2),MONTH($B$2),25))*('2 Eventi'!$E$3:$E$62&gt;=DATE(YEAR($B$2),MONTH($B$2),25))*('2 Eventi'!$G$3:$G$62="Approvata"),0)),"")),"")</f>
        <v/>
      </c>
      <c r="AB28" s="8" t="str">
        <f>IFERROR(IF(OR(A28="",DAY(EOMONTH($B$2,0))&lt;26),"",IFERROR(INDEX('2 Eventi'!$C$3:$C$62,MATCH(1,('2 Eventi'!$A$3:$A$62=A28)*('2 Eventi'!$D$3:$D$62&lt;=DATE(YEAR($B$2),MONTH($B$2),26))*('2 Eventi'!$E$3:$E$62&gt;=DATE(YEAR($B$2),MONTH($B$2),26))*('2 Eventi'!$G$3:$G$62="Approvata"),0)),"")),"")</f>
        <v/>
      </c>
      <c r="AC28" s="8" t="str">
        <f>IFERROR(IF(OR(A28="",DAY(EOMONTH($B$2,0))&lt;27),"",IFERROR(INDEX('2 Eventi'!$C$3:$C$62,MATCH(1,('2 Eventi'!$A$3:$A$62=A28)*('2 Eventi'!$D$3:$D$62&lt;=DATE(YEAR($B$2),MONTH($B$2),27))*('2 Eventi'!$E$3:$E$62&gt;=DATE(YEAR($B$2),MONTH($B$2),27))*('2 Eventi'!$G$3:$G$62="Approvata"),0)),"")),"")</f>
        <v/>
      </c>
      <c r="AD28" s="8" t="str">
        <f>IFERROR(IF(OR(A28="",DAY(EOMONTH($B$2,0))&lt;28),"",IFERROR(INDEX('2 Eventi'!$C$3:$C$62,MATCH(1,('2 Eventi'!$A$3:$A$62=A28)*('2 Eventi'!$D$3:$D$62&lt;=DATE(YEAR($B$2),MONTH($B$2),28))*('2 Eventi'!$E$3:$E$62&gt;=DATE(YEAR($B$2),MONTH($B$2),28))*('2 Eventi'!$G$3:$G$62="Approvata"),0)),"")),"")</f>
        <v/>
      </c>
      <c r="AE28" s="8" t="str">
        <f>IFERROR(IF(OR(A28="",DAY(EOMONTH($B$2,0))&lt;29),"",IFERROR(INDEX('2 Eventi'!$C$3:$C$62,MATCH(1,('2 Eventi'!$A$3:$A$62=A28)*('2 Eventi'!$D$3:$D$62&lt;=DATE(YEAR($B$2),MONTH($B$2),29))*('2 Eventi'!$E$3:$E$62&gt;=DATE(YEAR($B$2),MONTH($B$2),29))*('2 Eventi'!$G$3:$G$62="Approvata"),0)),"")),"")</f>
        <v/>
      </c>
      <c r="AF28" s="8" t="str">
        <f>IFERROR(IF(OR(A28="",DAY(EOMONTH($B$2,0))&lt;30),"",IFERROR(INDEX('2 Eventi'!$C$3:$C$62,MATCH(1,('2 Eventi'!$A$3:$A$62=A28)*('2 Eventi'!$D$3:$D$62&lt;=DATE(YEAR($B$2),MONTH($B$2),30))*('2 Eventi'!$E$3:$E$62&gt;=DATE(YEAR($B$2),MONTH($B$2),30))*('2 Eventi'!$G$3:$G$62="Approvata"),0)),"")),"")</f>
        <v/>
      </c>
      <c r="AG28" s="8" t="str">
        <f>IFERROR(IF(OR(A28="",DAY(EOMONTH($B$2,0))&lt;31),"",IFERROR(INDEX('2 Eventi'!$C$3:$C$62,MATCH(1,('2 Eventi'!$A$3:$A$62=A28)*('2 Eventi'!$D$3:$D$62&lt;=DATE(YEAR($B$2),MONTH($B$2),31))*('2 Eventi'!$E$3:$E$62&gt;=DATE(YEAR($B$2),MONTH($B$2),31))*('2 Eventi'!$G$3:$G$62="Approvata"),0)),"")),"")</f>
        <v/>
      </c>
      <c r="AH28" s="9">
        <f t="shared" si="0"/>
        <v>31</v>
      </c>
    </row>
    <row r="29" spans="1:34" ht="20.100000000000001" customHeight="1" x14ac:dyDescent="0.25">
      <c r="A29" s="7">
        <f>'1 Dipendenti'!A28</f>
        <v>0</v>
      </c>
      <c r="B29" s="7">
        <f>'1 Dipendenti'!B28</f>
        <v>0</v>
      </c>
      <c r="C29" s="8" t="str">
        <f>IFERROR(IF(OR(A29="",DAY(EOMONTH($B$2,0))&lt;1),"",IFERROR(INDEX('2 Eventi'!$C$3:$C$62,MATCH(1,('2 Eventi'!$A$3:$A$62=A29)*('2 Eventi'!$D$3:$D$62&lt;=DATE(YEAR($B$2),MONTH($B$2),1))*('2 Eventi'!$E$3:$E$62&gt;=DATE(YEAR($B$2),MONTH($B$2),1))*('2 Eventi'!$G$3:$G$62="Approvata"),0)),"")),"")</f>
        <v/>
      </c>
      <c r="D29" s="8" t="str">
        <f>IFERROR(IF(OR(A29="",DAY(EOMONTH($B$2,0))&lt;2),"",IFERROR(INDEX('2 Eventi'!$C$3:$C$62,MATCH(1,('2 Eventi'!$A$3:$A$62=A29)*('2 Eventi'!$D$3:$D$62&lt;=DATE(YEAR($B$2),MONTH($B$2),2))*('2 Eventi'!$E$3:$E$62&gt;=DATE(YEAR($B$2),MONTH($B$2),2))*('2 Eventi'!$G$3:$G$62="Approvata"),0)),"")),"")</f>
        <v/>
      </c>
      <c r="E29" s="8" t="str">
        <f>IFERROR(IF(OR(A29="",DAY(EOMONTH($B$2,0))&lt;3),"",IFERROR(INDEX('2 Eventi'!$C$3:$C$62,MATCH(1,('2 Eventi'!$A$3:$A$62=A29)*('2 Eventi'!$D$3:$D$62&lt;=DATE(YEAR($B$2),MONTH($B$2),3))*('2 Eventi'!$E$3:$E$62&gt;=DATE(YEAR($B$2),MONTH($B$2),3))*('2 Eventi'!$G$3:$G$62="Approvata"),0)),"")),"")</f>
        <v/>
      </c>
      <c r="F29" s="8" t="str">
        <f>IFERROR(IF(OR(A29="",DAY(EOMONTH($B$2,0))&lt;4),"",IFERROR(INDEX('2 Eventi'!$C$3:$C$62,MATCH(1,('2 Eventi'!$A$3:$A$62=A29)*('2 Eventi'!$D$3:$D$62&lt;=DATE(YEAR($B$2),MONTH($B$2),4))*('2 Eventi'!$E$3:$E$62&gt;=DATE(YEAR($B$2),MONTH($B$2),4))*('2 Eventi'!$G$3:$G$62="Approvata"),0)),"")),"")</f>
        <v/>
      </c>
      <c r="G29" s="8" t="str">
        <f>IFERROR(IF(OR(A29="",DAY(EOMONTH($B$2,0))&lt;5),"",IFERROR(INDEX('2 Eventi'!$C$3:$C$62,MATCH(1,('2 Eventi'!$A$3:$A$62=A29)*('2 Eventi'!$D$3:$D$62&lt;=DATE(YEAR($B$2),MONTH($B$2),5))*('2 Eventi'!$E$3:$E$62&gt;=DATE(YEAR($B$2),MONTH($B$2),5))*('2 Eventi'!$G$3:$G$62="Approvata"),0)),"")),"")</f>
        <v/>
      </c>
      <c r="H29" s="8" t="str">
        <f>IFERROR(IF(OR(A29="",DAY(EOMONTH($B$2,0))&lt;6),"",IFERROR(INDEX('2 Eventi'!$C$3:$C$62,MATCH(1,('2 Eventi'!$A$3:$A$62=A29)*('2 Eventi'!$D$3:$D$62&lt;=DATE(YEAR($B$2),MONTH($B$2),6))*('2 Eventi'!$E$3:$E$62&gt;=DATE(YEAR($B$2),MONTH($B$2),6))*('2 Eventi'!$G$3:$G$62="Approvata"),0)),"")),"")</f>
        <v/>
      </c>
      <c r="I29" s="8" t="str">
        <f>IFERROR(IF(OR(A29="",DAY(EOMONTH($B$2,0))&lt;7),"",IFERROR(INDEX('2 Eventi'!$C$3:$C$62,MATCH(1,('2 Eventi'!$A$3:$A$62=A29)*('2 Eventi'!$D$3:$D$62&lt;=DATE(YEAR($B$2),MONTH($B$2),7))*('2 Eventi'!$E$3:$E$62&gt;=DATE(YEAR($B$2),MONTH($B$2),7))*('2 Eventi'!$G$3:$G$62="Approvata"),0)),"")),"")</f>
        <v/>
      </c>
      <c r="J29" s="8" t="str">
        <f>IFERROR(IF(OR(A29="",DAY(EOMONTH($B$2,0))&lt;8),"",IFERROR(INDEX('2 Eventi'!$C$3:$C$62,MATCH(1,('2 Eventi'!$A$3:$A$62=A29)*('2 Eventi'!$D$3:$D$62&lt;=DATE(YEAR($B$2),MONTH($B$2),8))*('2 Eventi'!$E$3:$E$62&gt;=DATE(YEAR($B$2),MONTH($B$2),8))*('2 Eventi'!$G$3:$G$62="Approvata"),0)),"")),"")</f>
        <v/>
      </c>
      <c r="K29" s="8" t="str">
        <f>IFERROR(IF(OR(A29="",DAY(EOMONTH($B$2,0))&lt;9),"",IFERROR(INDEX('2 Eventi'!$C$3:$C$62,MATCH(1,('2 Eventi'!$A$3:$A$62=A29)*('2 Eventi'!$D$3:$D$62&lt;=DATE(YEAR($B$2),MONTH($B$2),9))*('2 Eventi'!$E$3:$E$62&gt;=DATE(YEAR($B$2),MONTH($B$2),9))*('2 Eventi'!$G$3:$G$62="Approvata"),0)),"")),"")</f>
        <v/>
      </c>
      <c r="L29" s="8" t="str">
        <f>IFERROR(IF(OR(A29="",DAY(EOMONTH($B$2,0))&lt;10),"",IFERROR(INDEX('2 Eventi'!$C$3:$C$62,MATCH(1,('2 Eventi'!$A$3:$A$62=A29)*('2 Eventi'!$D$3:$D$62&lt;=DATE(YEAR($B$2),MONTH($B$2),10))*('2 Eventi'!$E$3:$E$62&gt;=DATE(YEAR($B$2),MONTH($B$2),10))*('2 Eventi'!$G$3:$G$62="Approvata"),0)),"")),"")</f>
        <v/>
      </c>
      <c r="M29" s="8" t="str">
        <f>IFERROR(IF(OR(A29="",DAY(EOMONTH($B$2,0))&lt;11),"",IFERROR(INDEX('2 Eventi'!$C$3:$C$62,MATCH(1,('2 Eventi'!$A$3:$A$62=A29)*('2 Eventi'!$D$3:$D$62&lt;=DATE(YEAR($B$2),MONTH($B$2),11))*('2 Eventi'!$E$3:$E$62&gt;=DATE(YEAR($B$2),MONTH($B$2),11))*('2 Eventi'!$G$3:$G$62="Approvata"),0)),"")),"")</f>
        <v/>
      </c>
      <c r="N29" s="8" t="str">
        <f>IFERROR(IF(OR(A29="",DAY(EOMONTH($B$2,0))&lt;12),"",IFERROR(INDEX('2 Eventi'!$C$3:$C$62,MATCH(1,('2 Eventi'!$A$3:$A$62=A29)*('2 Eventi'!$D$3:$D$62&lt;=DATE(YEAR($B$2),MONTH($B$2),12))*('2 Eventi'!$E$3:$E$62&gt;=DATE(YEAR($B$2),MONTH($B$2),12))*('2 Eventi'!$G$3:$G$62="Approvata"),0)),"")),"")</f>
        <v/>
      </c>
      <c r="O29" s="8" t="str">
        <f>IFERROR(IF(OR(A29="",DAY(EOMONTH($B$2,0))&lt;13),"",IFERROR(INDEX('2 Eventi'!$C$3:$C$62,MATCH(1,('2 Eventi'!$A$3:$A$62=A29)*('2 Eventi'!$D$3:$D$62&lt;=DATE(YEAR($B$2),MONTH($B$2),13))*('2 Eventi'!$E$3:$E$62&gt;=DATE(YEAR($B$2),MONTH($B$2),13))*('2 Eventi'!$G$3:$G$62="Approvata"),0)),"")),"")</f>
        <v/>
      </c>
      <c r="P29" s="8" t="str">
        <f>IFERROR(IF(OR(A29="",DAY(EOMONTH($B$2,0))&lt;14),"",IFERROR(INDEX('2 Eventi'!$C$3:$C$62,MATCH(1,('2 Eventi'!$A$3:$A$62=A29)*('2 Eventi'!$D$3:$D$62&lt;=DATE(YEAR($B$2),MONTH($B$2),14))*('2 Eventi'!$E$3:$E$62&gt;=DATE(YEAR($B$2),MONTH($B$2),14))*('2 Eventi'!$G$3:$G$62="Approvata"),0)),"")),"")</f>
        <v/>
      </c>
      <c r="Q29" s="8" t="str">
        <f>IFERROR(IF(OR(A29="",DAY(EOMONTH($B$2,0))&lt;15),"",IFERROR(INDEX('2 Eventi'!$C$3:$C$62,MATCH(1,('2 Eventi'!$A$3:$A$62=A29)*('2 Eventi'!$D$3:$D$62&lt;=DATE(YEAR($B$2),MONTH($B$2),15))*('2 Eventi'!$E$3:$E$62&gt;=DATE(YEAR($B$2),MONTH($B$2),15))*('2 Eventi'!$G$3:$G$62="Approvata"),0)),"")),"")</f>
        <v/>
      </c>
      <c r="R29" s="8" t="str">
        <f>IFERROR(IF(OR(A29="",DAY(EOMONTH($B$2,0))&lt;16),"",IFERROR(INDEX('2 Eventi'!$C$3:$C$62,MATCH(1,('2 Eventi'!$A$3:$A$62=A29)*('2 Eventi'!$D$3:$D$62&lt;=DATE(YEAR($B$2),MONTH($B$2),16))*('2 Eventi'!$E$3:$E$62&gt;=DATE(YEAR($B$2),MONTH($B$2),16))*('2 Eventi'!$G$3:$G$62="Approvata"),0)),"")),"")</f>
        <v/>
      </c>
      <c r="S29" s="8" t="str">
        <f>IFERROR(IF(OR(A29="",DAY(EOMONTH($B$2,0))&lt;17),"",IFERROR(INDEX('2 Eventi'!$C$3:$C$62,MATCH(1,('2 Eventi'!$A$3:$A$62=A29)*('2 Eventi'!$D$3:$D$62&lt;=DATE(YEAR($B$2),MONTH($B$2),17))*('2 Eventi'!$E$3:$E$62&gt;=DATE(YEAR($B$2),MONTH($B$2),17))*('2 Eventi'!$G$3:$G$62="Approvata"),0)),"")),"")</f>
        <v/>
      </c>
      <c r="T29" s="8" t="str">
        <f>IFERROR(IF(OR(A29="",DAY(EOMONTH($B$2,0))&lt;18),"",IFERROR(INDEX('2 Eventi'!$C$3:$C$62,MATCH(1,('2 Eventi'!$A$3:$A$62=A29)*('2 Eventi'!$D$3:$D$62&lt;=DATE(YEAR($B$2),MONTH($B$2),18))*('2 Eventi'!$E$3:$E$62&gt;=DATE(YEAR($B$2),MONTH($B$2),18))*('2 Eventi'!$G$3:$G$62="Approvata"),0)),"")),"")</f>
        <v/>
      </c>
      <c r="U29" s="8" t="str">
        <f>IFERROR(IF(OR(A29="",DAY(EOMONTH($B$2,0))&lt;19),"",IFERROR(INDEX('2 Eventi'!$C$3:$C$62,MATCH(1,('2 Eventi'!$A$3:$A$62=A29)*('2 Eventi'!$D$3:$D$62&lt;=DATE(YEAR($B$2),MONTH($B$2),19))*('2 Eventi'!$E$3:$E$62&gt;=DATE(YEAR($B$2),MONTH($B$2),19))*('2 Eventi'!$G$3:$G$62="Approvata"),0)),"")),"")</f>
        <v/>
      </c>
      <c r="V29" s="8" t="str">
        <f>IFERROR(IF(OR(A29="",DAY(EOMONTH($B$2,0))&lt;20),"",IFERROR(INDEX('2 Eventi'!$C$3:$C$62,MATCH(1,('2 Eventi'!$A$3:$A$62=A29)*('2 Eventi'!$D$3:$D$62&lt;=DATE(YEAR($B$2),MONTH($B$2),20))*('2 Eventi'!$E$3:$E$62&gt;=DATE(YEAR($B$2),MONTH($B$2),20))*('2 Eventi'!$G$3:$G$62="Approvata"),0)),"")),"")</f>
        <v/>
      </c>
      <c r="W29" s="8" t="str">
        <f>IFERROR(IF(OR(A29="",DAY(EOMONTH($B$2,0))&lt;21),"",IFERROR(INDEX('2 Eventi'!$C$3:$C$62,MATCH(1,('2 Eventi'!$A$3:$A$62=A29)*('2 Eventi'!$D$3:$D$62&lt;=DATE(YEAR($B$2),MONTH($B$2),21))*('2 Eventi'!$E$3:$E$62&gt;=DATE(YEAR($B$2),MONTH($B$2),21))*('2 Eventi'!$G$3:$G$62="Approvata"),0)),"")),"")</f>
        <v/>
      </c>
      <c r="X29" s="8" t="str">
        <f>IFERROR(IF(OR(A29="",DAY(EOMONTH($B$2,0))&lt;22),"",IFERROR(INDEX('2 Eventi'!$C$3:$C$62,MATCH(1,('2 Eventi'!$A$3:$A$62=A29)*('2 Eventi'!$D$3:$D$62&lt;=DATE(YEAR($B$2),MONTH($B$2),22))*('2 Eventi'!$E$3:$E$62&gt;=DATE(YEAR($B$2),MONTH($B$2),22))*('2 Eventi'!$G$3:$G$62="Approvata"),0)),"")),"")</f>
        <v/>
      </c>
      <c r="Y29" s="8" t="str">
        <f>IFERROR(IF(OR(A29="",DAY(EOMONTH($B$2,0))&lt;23),"",IFERROR(INDEX('2 Eventi'!$C$3:$C$62,MATCH(1,('2 Eventi'!$A$3:$A$62=A29)*('2 Eventi'!$D$3:$D$62&lt;=DATE(YEAR($B$2),MONTH($B$2),23))*('2 Eventi'!$E$3:$E$62&gt;=DATE(YEAR($B$2),MONTH($B$2),23))*('2 Eventi'!$G$3:$G$62="Approvata"),0)),"")),"")</f>
        <v/>
      </c>
      <c r="Z29" s="8" t="str">
        <f>IFERROR(IF(OR(A29="",DAY(EOMONTH($B$2,0))&lt;24),"",IFERROR(INDEX('2 Eventi'!$C$3:$C$62,MATCH(1,('2 Eventi'!$A$3:$A$62=A29)*('2 Eventi'!$D$3:$D$62&lt;=DATE(YEAR($B$2),MONTH($B$2),24))*('2 Eventi'!$E$3:$E$62&gt;=DATE(YEAR($B$2),MONTH($B$2),24))*('2 Eventi'!$G$3:$G$62="Approvata"),0)),"")),"")</f>
        <v/>
      </c>
      <c r="AA29" s="8" t="str">
        <f>IFERROR(IF(OR(A29="",DAY(EOMONTH($B$2,0))&lt;25),"",IFERROR(INDEX('2 Eventi'!$C$3:$C$62,MATCH(1,('2 Eventi'!$A$3:$A$62=A29)*('2 Eventi'!$D$3:$D$62&lt;=DATE(YEAR($B$2),MONTH($B$2),25))*('2 Eventi'!$E$3:$E$62&gt;=DATE(YEAR($B$2),MONTH($B$2),25))*('2 Eventi'!$G$3:$G$62="Approvata"),0)),"")),"")</f>
        <v/>
      </c>
      <c r="AB29" s="8" t="str">
        <f>IFERROR(IF(OR(A29="",DAY(EOMONTH($B$2,0))&lt;26),"",IFERROR(INDEX('2 Eventi'!$C$3:$C$62,MATCH(1,('2 Eventi'!$A$3:$A$62=A29)*('2 Eventi'!$D$3:$D$62&lt;=DATE(YEAR($B$2),MONTH($B$2),26))*('2 Eventi'!$E$3:$E$62&gt;=DATE(YEAR($B$2),MONTH($B$2),26))*('2 Eventi'!$G$3:$G$62="Approvata"),0)),"")),"")</f>
        <v/>
      </c>
      <c r="AC29" s="8" t="str">
        <f>IFERROR(IF(OR(A29="",DAY(EOMONTH($B$2,0))&lt;27),"",IFERROR(INDEX('2 Eventi'!$C$3:$C$62,MATCH(1,('2 Eventi'!$A$3:$A$62=A29)*('2 Eventi'!$D$3:$D$62&lt;=DATE(YEAR($B$2),MONTH($B$2),27))*('2 Eventi'!$E$3:$E$62&gt;=DATE(YEAR($B$2),MONTH($B$2),27))*('2 Eventi'!$G$3:$G$62="Approvata"),0)),"")),"")</f>
        <v/>
      </c>
      <c r="AD29" s="8" t="str">
        <f>IFERROR(IF(OR(A29="",DAY(EOMONTH($B$2,0))&lt;28),"",IFERROR(INDEX('2 Eventi'!$C$3:$C$62,MATCH(1,('2 Eventi'!$A$3:$A$62=A29)*('2 Eventi'!$D$3:$D$62&lt;=DATE(YEAR($B$2),MONTH($B$2),28))*('2 Eventi'!$E$3:$E$62&gt;=DATE(YEAR($B$2),MONTH($B$2),28))*('2 Eventi'!$G$3:$G$62="Approvata"),0)),"")),"")</f>
        <v/>
      </c>
      <c r="AE29" s="8" t="str">
        <f>IFERROR(IF(OR(A29="",DAY(EOMONTH($B$2,0))&lt;29),"",IFERROR(INDEX('2 Eventi'!$C$3:$C$62,MATCH(1,('2 Eventi'!$A$3:$A$62=A29)*('2 Eventi'!$D$3:$D$62&lt;=DATE(YEAR($B$2),MONTH($B$2),29))*('2 Eventi'!$E$3:$E$62&gt;=DATE(YEAR($B$2),MONTH($B$2),29))*('2 Eventi'!$G$3:$G$62="Approvata"),0)),"")),"")</f>
        <v/>
      </c>
      <c r="AF29" s="8" t="str">
        <f>IFERROR(IF(OR(A29="",DAY(EOMONTH($B$2,0))&lt;30),"",IFERROR(INDEX('2 Eventi'!$C$3:$C$62,MATCH(1,('2 Eventi'!$A$3:$A$62=A29)*('2 Eventi'!$D$3:$D$62&lt;=DATE(YEAR($B$2),MONTH($B$2),30))*('2 Eventi'!$E$3:$E$62&gt;=DATE(YEAR($B$2),MONTH($B$2),30))*('2 Eventi'!$G$3:$G$62="Approvata"),0)),"")),"")</f>
        <v/>
      </c>
      <c r="AG29" s="8" t="str">
        <f>IFERROR(IF(OR(A29="",DAY(EOMONTH($B$2,0))&lt;31),"",IFERROR(INDEX('2 Eventi'!$C$3:$C$62,MATCH(1,('2 Eventi'!$A$3:$A$62=A29)*('2 Eventi'!$D$3:$D$62&lt;=DATE(YEAR($B$2),MONTH($B$2),31))*('2 Eventi'!$E$3:$E$62&gt;=DATE(YEAR($B$2),MONTH($B$2),31))*('2 Eventi'!$G$3:$G$62="Approvata"),0)),"")),"")</f>
        <v/>
      </c>
      <c r="AH29" s="9">
        <f t="shared" si="0"/>
        <v>31</v>
      </c>
    </row>
    <row r="30" spans="1:34" ht="20.100000000000001" customHeight="1" x14ac:dyDescent="0.25">
      <c r="A30" s="7">
        <f>'1 Dipendenti'!A29</f>
        <v>0</v>
      </c>
      <c r="B30" s="7">
        <f>'1 Dipendenti'!B29</f>
        <v>0</v>
      </c>
      <c r="C30" s="8" t="str">
        <f>IFERROR(IF(OR(A30="",DAY(EOMONTH($B$2,0))&lt;1),"",IFERROR(INDEX('2 Eventi'!$C$3:$C$62,MATCH(1,('2 Eventi'!$A$3:$A$62=A30)*('2 Eventi'!$D$3:$D$62&lt;=DATE(YEAR($B$2),MONTH($B$2),1))*('2 Eventi'!$E$3:$E$62&gt;=DATE(YEAR($B$2),MONTH($B$2),1))*('2 Eventi'!$G$3:$G$62="Approvata"),0)),"")),"")</f>
        <v/>
      </c>
      <c r="D30" s="8" t="str">
        <f>IFERROR(IF(OR(A30="",DAY(EOMONTH($B$2,0))&lt;2),"",IFERROR(INDEX('2 Eventi'!$C$3:$C$62,MATCH(1,('2 Eventi'!$A$3:$A$62=A30)*('2 Eventi'!$D$3:$D$62&lt;=DATE(YEAR($B$2),MONTH($B$2),2))*('2 Eventi'!$E$3:$E$62&gt;=DATE(YEAR($B$2),MONTH($B$2),2))*('2 Eventi'!$G$3:$G$62="Approvata"),0)),"")),"")</f>
        <v/>
      </c>
      <c r="E30" s="8" t="str">
        <f>IFERROR(IF(OR(A30="",DAY(EOMONTH($B$2,0))&lt;3),"",IFERROR(INDEX('2 Eventi'!$C$3:$C$62,MATCH(1,('2 Eventi'!$A$3:$A$62=A30)*('2 Eventi'!$D$3:$D$62&lt;=DATE(YEAR($B$2),MONTH($B$2),3))*('2 Eventi'!$E$3:$E$62&gt;=DATE(YEAR($B$2),MONTH($B$2),3))*('2 Eventi'!$G$3:$G$62="Approvata"),0)),"")),"")</f>
        <v/>
      </c>
      <c r="F30" s="8" t="str">
        <f>IFERROR(IF(OR(A30="",DAY(EOMONTH($B$2,0))&lt;4),"",IFERROR(INDEX('2 Eventi'!$C$3:$C$62,MATCH(1,('2 Eventi'!$A$3:$A$62=A30)*('2 Eventi'!$D$3:$D$62&lt;=DATE(YEAR($B$2),MONTH($B$2),4))*('2 Eventi'!$E$3:$E$62&gt;=DATE(YEAR($B$2),MONTH($B$2),4))*('2 Eventi'!$G$3:$G$62="Approvata"),0)),"")),"")</f>
        <v/>
      </c>
      <c r="G30" s="8" t="str">
        <f>IFERROR(IF(OR(A30="",DAY(EOMONTH($B$2,0))&lt;5),"",IFERROR(INDEX('2 Eventi'!$C$3:$C$62,MATCH(1,('2 Eventi'!$A$3:$A$62=A30)*('2 Eventi'!$D$3:$D$62&lt;=DATE(YEAR($B$2),MONTH($B$2),5))*('2 Eventi'!$E$3:$E$62&gt;=DATE(YEAR($B$2),MONTH($B$2),5))*('2 Eventi'!$G$3:$G$62="Approvata"),0)),"")),"")</f>
        <v/>
      </c>
      <c r="H30" s="8" t="str">
        <f>IFERROR(IF(OR(A30="",DAY(EOMONTH($B$2,0))&lt;6),"",IFERROR(INDEX('2 Eventi'!$C$3:$C$62,MATCH(1,('2 Eventi'!$A$3:$A$62=A30)*('2 Eventi'!$D$3:$D$62&lt;=DATE(YEAR($B$2),MONTH($B$2),6))*('2 Eventi'!$E$3:$E$62&gt;=DATE(YEAR($B$2),MONTH($B$2),6))*('2 Eventi'!$G$3:$G$62="Approvata"),0)),"")),"")</f>
        <v/>
      </c>
      <c r="I30" s="8" t="str">
        <f>IFERROR(IF(OR(A30="",DAY(EOMONTH($B$2,0))&lt;7),"",IFERROR(INDEX('2 Eventi'!$C$3:$C$62,MATCH(1,('2 Eventi'!$A$3:$A$62=A30)*('2 Eventi'!$D$3:$D$62&lt;=DATE(YEAR($B$2),MONTH($B$2),7))*('2 Eventi'!$E$3:$E$62&gt;=DATE(YEAR($B$2),MONTH($B$2),7))*('2 Eventi'!$G$3:$G$62="Approvata"),0)),"")),"")</f>
        <v/>
      </c>
      <c r="J30" s="8" t="str">
        <f>IFERROR(IF(OR(A30="",DAY(EOMONTH($B$2,0))&lt;8),"",IFERROR(INDEX('2 Eventi'!$C$3:$C$62,MATCH(1,('2 Eventi'!$A$3:$A$62=A30)*('2 Eventi'!$D$3:$D$62&lt;=DATE(YEAR($B$2),MONTH($B$2),8))*('2 Eventi'!$E$3:$E$62&gt;=DATE(YEAR($B$2),MONTH($B$2),8))*('2 Eventi'!$G$3:$G$62="Approvata"),0)),"")),"")</f>
        <v/>
      </c>
      <c r="K30" s="8" t="str">
        <f>IFERROR(IF(OR(A30="",DAY(EOMONTH($B$2,0))&lt;9),"",IFERROR(INDEX('2 Eventi'!$C$3:$C$62,MATCH(1,('2 Eventi'!$A$3:$A$62=A30)*('2 Eventi'!$D$3:$D$62&lt;=DATE(YEAR($B$2),MONTH($B$2),9))*('2 Eventi'!$E$3:$E$62&gt;=DATE(YEAR($B$2),MONTH($B$2),9))*('2 Eventi'!$G$3:$G$62="Approvata"),0)),"")),"")</f>
        <v/>
      </c>
      <c r="L30" s="8" t="str">
        <f>IFERROR(IF(OR(A30="",DAY(EOMONTH($B$2,0))&lt;10),"",IFERROR(INDEX('2 Eventi'!$C$3:$C$62,MATCH(1,('2 Eventi'!$A$3:$A$62=A30)*('2 Eventi'!$D$3:$D$62&lt;=DATE(YEAR($B$2),MONTH($B$2),10))*('2 Eventi'!$E$3:$E$62&gt;=DATE(YEAR($B$2),MONTH($B$2),10))*('2 Eventi'!$G$3:$G$62="Approvata"),0)),"")),"")</f>
        <v/>
      </c>
      <c r="M30" s="8" t="str">
        <f>IFERROR(IF(OR(A30="",DAY(EOMONTH($B$2,0))&lt;11),"",IFERROR(INDEX('2 Eventi'!$C$3:$C$62,MATCH(1,('2 Eventi'!$A$3:$A$62=A30)*('2 Eventi'!$D$3:$D$62&lt;=DATE(YEAR($B$2),MONTH($B$2),11))*('2 Eventi'!$E$3:$E$62&gt;=DATE(YEAR($B$2),MONTH($B$2),11))*('2 Eventi'!$G$3:$G$62="Approvata"),0)),"")),"")</f>
        <v/>
      </c>
      <c r="N30" s="8" t="str">
        <f>IFERROR(IF(OR(A30="",DAY(EOMONTH($B$2,0))&lt;12),"",IFERROR(INDEX('2 Eventi'!$C$3:$C$62,MATCH(1,('2 Eventi'!$A$3:$A$62=A30)*('2 Eventi'!$D$3:$D$62&lt;=DATE(YEAR($B$2),MONTH($B$2),12))*('2 Eventi'!$E$3:$E$62&gt;=DATE(YEAR($B$2),MONTH($B$2),12))*('2 Eventi'!$G$3:$G$62="Approvata"),0)),"")),"")</f>
        <v/>
      </c>
      <c r="O30" s="8" t="str">
        <f>IFERROR(IF(OR(A30="",DAY(EOMONTH($B$2,0))&lt;13),"",IFERROR(INDEX('2 Eventi'!$C$3:$C$62,MATCH(1,('2 Eventi'!$A$3:$A$62=A30)*('2 Eventi'!$D$3:$D$62&lt;=DATE(YEAR($B$2),MONTH($B$2),13))*('2 Eventi'!$E$3:$E$62&gt;=DATE(YEAR($B$2),MONTH($B$2),13))*('2 Eventi'!$G$3:$G$62="Approvata"),0)),"")),"")</f>
        <v/>
      </c>
      <c r="P30" s="8" t="str">
        <f>IFERROR(IF(OR(A30="",DAY(EOMONTH($B$2,0))&lt;14),"",IFERROR(INDEX('2 Eventi'!$C$3:$C$62,MATCH(1,('2 Eventi'!$A$3:$A$62=A30)*('2 Eventi'!$D$3:$D$62&lt;=DATE(YEAR($B$2),MONTH($B$2),14))*('2 Eventi'!$E$3:$E$62&gt;=DATE(YEAR($B$2),MONTH($B$2),14))*('2 Eventi'!$G$3:$G$62="Approvata"),0)),"")),"")</f>
        <v/>
      </c>
      <c r="Q30" s="8" t="str">
        <f>IFERROR(IF(OR(A30="",DAY(EOMONTH($B$2,0))&lt;15),"",IFERROR(INDEX('2 Eventi'!$C$3:$C$62,MATCH(1,('2 Eventi'!$A$3:$A$62=A30)*('2 Eventi'!$D$3:$D$62&lt;=DATE(YEAR($B$2),MONTH($B$2),15))*('2 Eventi'!$E$3:$E$62&gt;=DATE(YEAR($B$2),MONTH($B$2),15))*('2 Eventi'!$G$3:$G$62="Approvata"),0)),"")),"")</f>
        <v/>
      </c>
      <c r="R30" s="8" t="str">
        <f>IFERROR(IF(OR(A30="",DAY(EOMONTH($B$2,0))&lt;16),"",IFERROR(INDEX('2 Eventi'!$C$3:$C$62,MATCH(1,('2 Eventi'!$A$3:$A$62=A30)*('2 Eventi'!$D$3:$D$62&lt;=DATE(YEAR($B$2),MONTH($B$2),16))*('2 Eventi'!$E$3:$E$62&gt;=DATE(YEAR($B$2),MONTH($B$2),16))*('2 Eventi'!$G$3:$G$62="Approvata"),0)),"")),"")</f>
        <v/>
      </c>
      <c r="S30" s="8" t="str">
        <f>IFERROR(IF(OR(A30="",DAY(EOMONTH($B$2,0))&lt;17),"",IFERROR(INDEX('2 Eventi'!$C$3:$C$62,MATCH(1,('2 Eventi'!$A$3:$A$62=A30)*('2 Eventi'!$D$3:$D$62&lt;=DATE(YEAR($B$2),MONTH($B$2),17))*('2 Eventi'!$E$3:$E$62&gt;=DATE(YEAR($B$2),MONTH($B$2),17))*('2 Eventi'!$G$3:$G$62="Approvata"),0)),"")),"")</f>
        <v/>
      </c>
      <c r="T30" s="8" t="str">
        <f>IFERROR(IF(OR(A30="",DAY(EOMONTH($B$2,0))&lt;18),"",IFERROR(INDEX('2 Eventi'!$C$3:$C$62,MATCH(1,('2 Eventi'!$A$3:$A$62=A30)*('2 Eventi'!$D$3:$D$62&lt;=DATE(YEAR($B$2),MONTH($B$2),18))*('2 Eventi'!$E$3:$E$62&gt;=DATE(YEAR($B$2),MONTH($B$2),18))*('2 Eventi'!$G$3:$G$62="Approvata"),0)),"")),"")</f>
        <v/>
      </c>
      <c r="U30" s="8" t="str">
        <f>IFERROR(IF(OR(A30="",DAY(EOMONTH($B$2,0))&lt;19),"",IFERROR(INDEX('2 Eventi'!$C$3:$C$62,MATCH(1,('2 Eventi'!$A$3:$A$62=A30)*('2 Eventi'!$D$3:$D$62&lt;=DATE(YEAR($B$2),MONTH($B$2),19))*('2 Eventi'!$E$3:$E$62&gt;=DATE(YEAR($B$2),MONTH($B$2),19))*('2 Eventi'!$G$3:$G$62="Approvata"),0)),"")),"")</f>
        <v/>
      </c>
      <c r="V30" s="8" t="str">
        <f>IFERROR(IF(OR(A30="",DAY(EOMONTH($B$2,0))&lt;20),"",IFERROR(INDEX('2 Eventi'!$C$3:$C$62,MATCH(1,('2 Eventi'!$A$3:$A$62=A30)*('2 Eventi'!$D$3:$D$62&lt;=DATE(YEAR($B$2),MONTH($B$2),20))*('2 Eventi'!$E$3:$E$62&gt;=DATE(YEAR($B$2),MONTH($B$2),20))*('2 Eventi'!$G$3:$G$62="Approvata"),0)),"")),"")</f>
        <v/>
      </c>
      <c r="W30" s="8" t="str">
        <f>IFERROR(IF(OR(A30="",DAY(EOMONTH($B$2,0))&lt;21),"",IFERROR(INDEX('2 Eventi'!$C$3:$C$62,MATCH(1,('2 Eventi'!$A$3:$A$62=A30)*('2 Eventi'!$D$3:$D$62&lt;=DATE(YEAR($B$2),MONTH($B$2),21))*('2 Eventi'!$E$3:$E$62&gt;=DATE(YEAR($B$2),MONTH($B$2),21))*('2 Eventi'!$G$3:$G$62="Approvata"),0)),"")),"")</f>
        <v/>
      </c>
      <c r="X30" s="8" t="str">
        <f>IFERROR(IF(OR(A30="",DAY(EOMONTH($B$2,0))&lt;22),"",IFERROR(INDEX('2 Eventi'!$C$3:$C$62,MATCH(1,('2 Eventi'!$A$3:$A$62=A30)*('2 Eventi'!$D$3:$D$62&lt;=DATE(YEAR($B$2),MONTH($B$2),22))*('2 Eventi'!$E$3:$E$62&gt;=DATE(YEAR($B$2),MONTH($B$2),22))*('2 Eventi'!$G$3:$G$62="Approvata"),0)),"")),"")</f>
        <v/>
      </c>
      <c r="Y30" s="8" t="str">
        <f>IFERROR(IF(OR(A30="",DAY(EOMONTH($B$2,0))&lt;23),"",IFERROR(INDEX('2 Eventi'!$C$3:$C$62,MATCH(1,('2 Eventi'!$A$3:$A$62=A30)*('2 Eventi'!$D$3:$D$62&lt;=DATE(YEAR($B$2),MONTH($B$2),23))*('2 Eventi'!$E$3:$E$62&gt;=DATE(YEAR($B$2),MONTH($B$2),23))*('2 Eventi'!$G$3:$G$62="Approvata"),0)),"")),"")</f>
        <v/>
      </c>
      <c r="Z30" s="8" t="str">
        <f>IFERROR(IF(OR(A30="",DAY(EOMONTH($B$2,0))&lt;24),"",IFERROR(INDEX('2 Eventi'!$C$3:$C$62,MATCH(1,('2 Eventi'!$A$3:$A$62=A30)*('2 Eventi'!$D$3:$D$62&lt;=DATE(YEAR($B$2),MONTH($B$2),24))*('2 Eventi'!$E$3:$E$62&gt;=DATE(YEAR($B$2),MONTH($B$2),24))*('2 Eventi'!$G$3:$G$62="Approvata"),0)),"")),"")</f>
        <v/>
      </c>
      <c r="AA30" s="8" t="str">
        <f>IFERROR(IF(OR(A30="",DAY(EOMONTH($B$2,0))&lt;25),"",IFERROR(INDEX('2 Eventi'!$C$3:$C$62,MATCH(1,('2 Eventi'!$A$3:$A$62=A30)*('2 Eventi'!$D$3:$D$62&lt;=DATE(YEAR($B$2),MONTH($B$2),25))*('2 Eventi'!$E$3:$E$62&gt;=DATE(YEAR($B$2),MONTH($B$2),25))*('2 Eventi'!$G$3:$G$62="Approvata"),0)),"")),"")</f>
        <v/>
      </c>
      <c r="AB30" s="8" t="str">
        <f>IFERROR(IF(OR(A30="",DAY(EOMONTH($B$2,0))&lt;26),"",IFERROR(INDEX('2 Eventi'!$C$3:$C$62,MATCH(1,('2 Eventi'!$A$3:$A$62=A30)*('2 Eventi'!$D$3:$D$62&lt;=DATE(YEAR($B$2),MONTH($B$2),26))*('2 Eventi'!$E$3:$E$62&gt;=DATE(YEAR($B$2),MONTH($B$2),26))*('2 Eventi'!$G$3:$G$62="Approvata"),0)),"")),"")</f>
        <v/>
      </c>
      <c r="AC30" s="8" t="str">
        <f>IFERROR(IF(OR(A30="",DAY(EOMONTH($B$2,0))&lt;27),"",IFERROR(INDEX('2 Eventi'!$C$3:$C$62,MATCH(1,('2 Eventi'!$A$3:$A$62=A30)*('2 Eventi'!$D$3:$D$62&lt;=DATE(YEAR($B$2),MONTH($B$2),27))*('2 Eventi'!$E$3:$E$62&gt;=DATE(YEAR($B$2),MONTH($B$2),27))*('2 Eventi'!$G$3:$G$62="Approvata"),0)),"")),"")</f>
        <v/>
      </c>
      <c r="AD30" s="8" t="str">
        <f>IFERROR(IF(OR(A30="",DAY(EOMONTH($B$2,0))&lt;28),"",IFERROR(INDEX('2 Eventi'!$C$3:$C$62,MATCH(1,('2 Eventi'!$A$3:$A$62=A30)*('2 Eventi'!$D$3:$D$62&lt;=DATE(YEAR($B$2),MONTH($B$2),28))*('2 Eventi'!$E$3:$E$62&gt;=DATE(YEAR($B$2),MONTH($B$2),28))*('2 Eventi'!$G$3:$G$62="Approvata"),0)),"")),"")</f>
        <v/>
      </c>
      <c r="AE30" s="8" t="str">
        <f>IFERROR(IF(OR(A30="",DAY(EOMONTH($B$2,0))&lt;29),"",IFERROR(INDEX('2 Eventi'!$C$3:$C$62,MATCH(1,('2 Eventi'!$A$3:$A$62=A30)*('2 Eventi'!$D$3:$D$62&lt;=DATE(YEAR($B$2),MONTH($B$2),29))*('2 Eventi'!$E$3:$E$62&gt;=DATE(YEAR($B$2),MONTH($B$2),29))*('2 Eventi'!$G$3:$G$62="Approvata"),0)),"")),"")</f>
        <v/>
      </c>
      <c r="AF30" s="8" t="str">
        <f>IFERROR(IF(OR(A30="",DAY(EOMONTH($B$2,0))&lt;30),"",IFERROR(INDEX('2 Eventi'!$C$3:$C$62,MATCH(1,('2 Eventi'!$A$3:$A$62=A30)*('2 Eventi'!$D$3:$D$62&lt;=DATE(YEAR($B$2),MONTH($B$2),30))*('2 Eventi'!$E$3:$E$62&gt;=DATE(YEAR($B$2),MONTH($B$2),30))*('2 Eventi'!$G$3:$G$62="Approvata"),0)),"")),"")</f>
        <v/>
      </c>
      <c r="AG30" s="8" t="str">
        <f>IFERROR(IF(OR(A30="",DAY(EOMONTH($B$2,0))&lt;31),"",IFERROR(INDEX('2 Eventi'!$C$3:$C$62,MATCH(1,('2 Eventi'!$A$3:$A$62=A30)*('2 Eventi'!$D$3:$D$62&lt;=DATE(YEAR($B$2),MONTH($B$2),31))*('2 Eventi'!$E$3:$E$62&gt;=DATE(YEAR($B$2),MONTH($B$2),31))*('2 Eventi'!$G$3:$G$62="Approvata"),0)),"")),"")</f>
        <v/>
      </c>
      <c r="AH30" s="9">
        <f t="shared" si="0"/>
        <v>31</v>
      </c>
    </row>
    <row r="31" spans="1:34" ht="20.100000000000001" customHeight="1" x14ac:dyDescent="0.25">
      <c r="A31" s="7">
        <f>'1 Dipendenti'!A30</f>
        <v>0</v>
      </c>
      <c r="B31" s="7">
        <f>'1 Dipendenti'!B30</f>
        <v>0</v>
      </c>
      <c r="C31" s="8" t="str">
        <f>IFERROR(IF(OR(A31="",DAY(EOMONTH($B$2,0))&lt;1),"",IFERROR(INDEX('2 Eventi'!$C$3:$C$62,MATCH(1,('2 Eventi'!$A$3:$A$62=A31)*('2 Eventi'!$D$3:$D$62&lt;=DATE(YEAR($B$2),MONTH($B$2),1))*('2 Eventi'!$E$3:$E$62&gt;=DATE(YEAR($B$2),MONTH($B$2),1))*('2 Eventi'!$G$3:$G$62="Approvata"),0)),"")),"")</f>
        <v/>
      </c>
      <c r="D31" s="8" t="str">
        <f>IFERROR(IF(OR(A31="",DAY(EOMONTH($B$2,0))&lt;2),"",IFERROR(INDEX('2 Eventi'!$C$3:$C$62,MATCH(1,('2 Eventi'!$A$3:$A$62=A31)*('2 Eventi'!$D$3:$D$62&lt;=DATE(YEAR($B$2),MONTH($B$2),2))*('2 Eventi'!$E$3:$E$62&gt;=DATE(YEAR($B$2),MONTH($B$2),2))*('2 Eventi'!$G$3:$G$62="Approvata"),0)),"")),"")</f>
        <v/>
      </c>
      <c r="E31" s="8" t="str">
        <f>IFERROR(IF(OR(A31="",DAY(EOMONTH($B$2,0))&lt;3),"",IFERROR(INDEX('2 Eventi'!$C$3:$C$62,MATCH(1,('2 Eventi'!$A$3:$A$62=A31)*('2 Eventi'!$D$3:$D$62&lt;=DATE(YEAR($B$2),MONTH($B$2),3))*('2 Eventi'!$E$3:$E$62&gt;=DATE(YEAR($B$2),MONTH($B$2),3))*('2 Eventi'!$G$3:$G$62="Approvata"),0)),"")),"")</f>
        <v/>
      </c>
      <c r="F31" s="8" t="str">
        <f>IFERROR(IF(OR(A31="",DAY(EOMONTH($B$2,0))&lt;4),"",IFERROR(INDEX('2 Eventi'!$C$3:$C$62,MATCH(1,('2 Eventi'!$A$3:$A$62=A31)*('2 Eventi'!$D$3:$D$62&lt;=DATE(YEAR($B$2),MONTH($B$2),4))*('2 Eventi'!$E$3:$E$62&gt;=DATE(YEAR($B$2),MONTH($B$2),4))*('2 Eventi'!$G$3:$G$62="Approvata"),0)),"")),"")</f>
        <v/>
      </c>
      <c r="G31" s="8" t="str">
        <f>IFERROR(IF(OR(A31="",DAY(EOMONTH($B$2,0))&lt;5),"",IFERROR(INDEX('2 Eventi'!$C$3:$C$62,MATCH(1,('2 Eventi'!$A$3:$A$62=A31)*('2 Eventi'!$D$3:$D$62&lt;=DATE(YEAR($B$2),MONTH($B$2),5))*('2 Eventi'!$E$3:$E$62&gt;=DATE(YEAR($B$2),MONTH($B$2),5))*('2 Eventi'!$G$3:$G$62="Approvata"),0)),"")),"")</f>
        <v/>
      </c>
      <c r="H31" s="8" t="str">
        <f>IFERROR(IF(OR(A31="",DAY(EOMONTH($B$2,0))&lt;6),"",IFERROR(INDEX('2 Eventi'!$C$3:$C$62,MATCH(1,('2 Eventi'!$A$3:$A$62=A31)*('2 Eventi'!$D$3:$D$62&lt;=DATE(YEAR($B$2),MONTH($B$2),6))*('2 Eventi'!$E$3:$E$62&gt;=DATE(YEAR($B$2),MONTH($B$2),6))*('2 Eventi'!$G$3:$G$62="Approvata"),0)),"")),"")</f>
        <v/>
      </c>
      <c r="I31" s="8" t="str">
        <f>IFERROR(IF(OR(A31="",DAY(EOMONTH($B$2,0))&lt;7),"",IFERROR(INDEX('2 Eventi'!$C$3:$C$62,MATCH(1,('2 Eventi'!$A$3:$A$62=A31)*('2 Eventi'!$D$3:$D$62&lt;=DATE(YEAR($B$2),MONTH($B$2),7))*('2 Eventi'!$E$3:$E$62&gt;=DATE(YEAR($B$2),MONTH($B$2),7))*('2 Eventi'!$G$3:$G$62="Approvata"),0)),"")),"")</f>
        <v/>
      </c>
      <c r="J31" s="8" t="str">
        <f>IFERROR(IF(OR(A31="",DAY(EOMONTH($B$2,0))&lt;8),"",IFERROR(INDEX('2 Eventi'!$C$3:$C$62,MATCH(1,('2 Eventi'!$A$3:$A$62=A31)*('2 Eventi'!$D$3:$D$62&lt;=DATE(YEAR($B$2),MONTH($B$2),8))*('2 Eventi'!$E$3:$E$62&gt;=DATE(YEAR($B$2),MONTH($B$2),8))*('2 Eventi'!$G$3:$G$62="Approvata"),0)),"")),"")</f>
        <v/>
      </c>
      <c r="K31" s="8" t="str">
        <f>IFERROR(IF(OR(A31="",DAY(EOMONTH($B$2,0))&lt;9),"",IFERROR(INDEX('2 Eventi'!$C$3:$C$62,MATCH(1,('2 Eventi'!$A$3:$A$62=A31)*('2 Eventi'!$D$3:$D$62&lt;=DATE(YEAR($B$2),MONTH($B$2),9))*('2 Eventi'!$E$3:$E$62&gt;=DATE(YEAR($B$2),MONTH($B$2),9))*('2 Eventi'!$G$3:$G$62="Approvata"),0)),"")),"")</f>
        <v/>
      </c>
      <c r="L31" s="8" t="str">
        <f>IFERROR(IF(OR(A31="",DAY(EOMONTH($B$2,0))&lt;10),"",IFERROR(INDEX('2 Eventi'!$C$3:$C$62,MATCH(1,('2 Eventi'!$A$3:$A$62=A31)*('2 Eventi'!$D$3:$D$62&lt;=DATE(YEAR($B$2),MONTH($B$2),10))*('2 Eventi'!$E$3:$E$62&gt;=DATE(YEAR($B$2),MONTH($B$2),10))*('2 Eventi'!$G$3:$G$62="Approvata"),0)),"")),"")</f>
        <v/>
      </c>
      <c r="M31" s="8" t="str">
        <f>IFERROR(IF(OR(A31="",DAY(EOMONTH($B$2,0))&lt;11),"",IFERROR(INDEX('2 Eventi'!$C$3:$C$62,MATCH(1,('2 Eventi'!$A$3:$A$62=A31)*('2 Eventi'!$D$3:$D$62&lt;=DATE(YEAR($B$2),MONTH($B$2),11))*('2 Eventi'!$E$3:$E$62&gt;=DATE(YEAR($B$2),MONTH($B$2),11))*('2 Eventi'!$G$3:$G$62="Approvata"),0)),"")),"")</f>
        <v/>
      </c>
      <c r="N31" s="8" t="str">
        <f>IFERROR(IF(OR(A31="",DAY(EOMONTH($B$2,0))&lt;12),"",IFERROR(INDEX('2 Eventi'!$C$3:$C$62,MATCH(1,('2 Eventi'!$A$3:$A$62=A31)*('2 Eventi'!$D$3:$D$62&lt;=DATE(YEAR($B$2),MONTH($B$2),12))*('2 Eventi'!$E$3:$E$62&gt;=DATE(YEAR($B$2),MONTH($B$2),12))*('2 Eventi'!$G$3:$G$62="Approvata"),0)),"")),"")</f>
        <v/>
      </c>
      <c r="O31" s="8" t="str">
        <f>IFERROR(IF(OR(A31="",DAY(EOMONTH($B$2,0))&lt;13),"",IFERROR(INDEX('2 Eventi'!$C$3:$C$62,MATCH(1,('2 Eventi'!$A$3:$A$62=A31)*('2 Eventi'!$D$3:$D$62&lt;=DATE(YEAR($B$2),MONTH($B$2),13))*('2 Eventi'!$E$3:$E$62&gt;=DATE(YEAR($B$2),MONTH($B$2),13))*('2 Eventi'!$G$3:$G$62="Approvata"),0)),"")),"")</f>
        <v/>
      </c>
      <c r="P31" s="8" t="str">
        <f>IFERROR(IF(OR(A31="",DAY(EOMONTH($B$2,0))&lt;14),"",IFERROR(INDEX('2 Eventi'!$C$3:$C$62,MATCH(1,('2 Eventi'!$A$3:$A$62=A31)*('2 Eventi'!$D$3:$D$62&lt;=DATE(YEAR($B$2),MONTH($B$2),14))*('2 Eventi'!$E$3:$E$62&gt;=DATE(YEAR($B$2),MONTH($B$2),14))*('2 Eventi'!$G$3:$G$62="Approvata"),0)),"")),"")</f>
        <v/>
      </c>
      <c r="Q31" s="8" t="str">
        <f>IFERROR(IF(OR(A31="",DAY(EOMONTH($B$2,0))&lt;15),"",IFERROR(INDEX('2 Eventi'!$C$3:$C$62,MATCH(1,('2 Eventi'!$A$3:$A$62=A31)*('2 Eventi'!$D$3:$D$62&lt;=DATE(YEAR($B$2),MONTH($B$2),15))*('2 Eventi'!$E$3:$E$62&gt;=DATE(YEAR($B$2),MONTH($B$2),15))*('2 Eventi'!$G$3:$G$62="Approvata"),0)),"")),"")</f>
        <v/>
      </c>
      <c r="R31" s="8" t="str">
        <f>IFERROR(IF(OR(A31="",DAY(EOMONTH($B$2,0))&lt;16),"",IFERROR(INDEX('2 Eventi'!$C$3:$C$62,MATCH(1,('2 Eventi'!$A$3:$A$62=A31)*('2 Eventi'!$D$3:$D$62&lt;=DATE(YEAR($B$2),MONTH($B$2),16))*('2 Eventi'!$E$3:$E$62&gt;=DATE(YEAR($B$2),MONTH($B$2),16))*('2 Eventi'!$G$3:$G$62="Approvata"),0)),"")),"")</f>
        <v/>
      </c>
      <c r="S31" s="8" t="str">
        <f>IFERROR(IF(OR(A31="",DAY(EOMONTH($B$2,0))&lt;17),"",IFERROR(INDEX('2 Eventi'!$C$3:$C$62,MATCH(1,('2 Eventi'!$A$3:$A$62=A31)*('2 Eventi'!$D$3:$D$62&lt;=DATE(YEAR($B$2),MONTH($B$2),17))*('2 Eventi'!$E$3:$E$62&gt;=DATE(YEAR($B$2),MONTH($B$2),17))*('2 Eventi'!$G$3:$G$62="Approvata"),0)),"")),"")</f>
        <v/>
      </c>
      <c r="T31" s="8" t="str">
        <f>IFERROR(IF(OR(A31="",DAY(EOMONTH($B$2,0))&lt;18),"",IFERROR(INDEX('2 Eventi'!$C$3:$C$62,MATCH(1,('2 Eventi'!$A$3:$A$62=A31)*('2 Eventi'!$D$3:$D$62&lt;=DATE(YEAR($B$2),MONTH($B$2),18))*('2 Eventi'!$E$3:$E$62&gt;=DATE(YEAR($B$2),MONTH($B$2),18))*('2 Eventi'!$G$3:$G$62="Approvata"),0)),"")),"")</f>
        <v/>
      </c>
      <c r="U31" s="8" t="str">
        <f>IFERROR(IF(OR(A31="",DAY(EOMONTH($B$2,0))&lt;19),"",IFERROR(INDEX('2 Eventi'!$C$3:$C$62,MATCH(1,('2 Eventi'!$A$3:$A$62=A31)*('2 Eventi'!$D$3:$D$62&lt;=DATE(YEAR($B$2),MONTH($B$2),19))*('2 Eventi'!$E$3:$E$62&gt;=DATE(YEAR($B$2),MONTH($B$2),19))*('2 Eventi'!$G$3:$G$62="Approvata"),0)),"")),"")</f>
        <v/>
      </c>
      <c r="V31" s="8" t="str">
        <f>IFERROR(IF(OR(A31="",DAY(EOMONTH($B$2,0))&lt;20),"",IFERROR(INDEX('2 Eventi'!$C$3:$C$62,MATCH(1,('2 Eventi'!$A$3:$A$62=A31)*('2 Eventi'!$D$3:$D$62&lt;=DATE(YEAR($B$2),MONTH($B$2),20))*('2 Eventi'!$E$3:$E$62&gt;=DATE(YEAR($B$2),MONTH($B$2),20))*('2 Eventi'!$G$3:$G$62="Approvata"),0)),"")),"")</f>
        <v/>
      </c>
      <c r="W31" s="8" t="str">
        <f>IFERROR(IF(OR(A31="",DAY(EOMONTH($B$2,0))&lt;21),"",IFERROR(INDEX('2 Eventi'!$C$3:$C$62,MATCH(1,('2 Eventi'!$A$3:$A$62=A31)*('2 Eventi'!$D$3:$D$62&lt;=DATE(YEAR($B$2),MONTH($B$2),21))*('2 Eventi'!$E$3:$E$62&gt;=DATE(YEAR($B$2),MONTH($B$2),21))*('2 Eventi'!$G$3:$G$62="Approvata"),0)),"")),"")</f>
        <v/>
      </c>
      <c r="X31" s="8" t="str">
        <f>IFERROR(IF(OR(A31="",DAY(EOMONTH($B$2,0))&lt;22),"",IFERROR(INDEX('2 Eventi'!$C$3:$C$62,MATCH(1,('2 Eventi'!$A$3:$A$62=A31)*('2 Eventi'!$D$3:$D$62&lt;=DATE(YEAR($B$2),MONTH($B$2),22))*('2 Eventi'!$E$3:$E$62&gt;=DATE(YEAR($B$2),MONTH($B$2),22))*('2 Eventi'!$G$3:$G$62="Approvata"),0)),"")),"")</f>
        <v/>
      </c>
      <c r="Y31" s="8" t="str">
        <f>IFERROR(IF(OR(A31="",DAY(EOMONTH($B$2,0))&lt;23),"",IFERROR(INDEX('2 Eventi'!$C$3:$C$62,MATCH(1,('2 Eventi'!$A$3:$A$62=A31)*('2 Eventi'!$D$3:$D$62&lt;=DATE(YEAR($B$2),MONTH($B$2),23))*('2 Eventi'!$E$3:$E$62&gt;=DATE(YEAR($B$2),MONTH($B$2),23))*('2 Eventi'!$G$3:$G$62="Approvata"),0)),"")),"")</f>
        <v/>
      </c>
      <c r="Z31" s="8" t="str">
        <f>IFERROR(IF(OR(A31="",DAY(EOMONTH($B$2,0))&lt;24),"",IFERROR(INDEX('2 Eventi'!$C$3:$C$62,MATCH(1,('2 Eventi'!$A$3:$A$62=A31)*('2 Eventi'!$D$3:$D$62&lt;=DATE(YEAR($B$2),MONTH($B$2),24))*('2 Eventi'!$E$3:$E$62&gt;=DATE(YEAR($B$2),MONTH($B$2),24))*('2 Eventi'!$G$3:$G$62="Approvata"),0)),"")),"")</f>
        <v/>
      </c>
      <c r="AA31" s="8" t="str">
        <f>IFERROR(IF(OR(A31="",DAY(EOMONTH($B$2,0))&lt;25),"",IFERROR(INDEX('2 Eventi'!$C$3:$C$62,MATCH(1,('2 Eventi'!$A$3:$A$62=A31)*('2 Eventi'!$D$3:$D$62&lt;=DATE(YEAR($B$2),MONTH($B$2),25))*('2 Eventi'!$E$3:$E$62&gt;=DATE(YEAR($B$2),MONTH($B$2),25))*('2 Eventi'!$G$3:$G$62="Approvata"),0)),"")),"")</f>
        <v/>
      </c>
      <c r="AB31" s="8" t="str">
        <f>IFERROR(IF(OR(A31="",DAY(EOMONTH($B$2,0))&lt;26),"",IFERROR(INDEX('2 Eventi'!$C$3:$C$62,MATCH(1,('2 Eventi'!$A$3:$A$62=A31)*('2 Eventi'!$D$3:$D$62&lt;=DATE(YEAR($B$2),MONTH($B$2),26))*('2 Eventi'!$E$3:$E$62&gt;=DATE(YEAR($B$2),MONTH($B$2),26))*('2 Eventi'!$G$3:$G$62="Approvata"),0)),"")),"")</f>
        <v/>
      </c>
      <c r="AC31" s="8" t="str">
        <f>IFERROR(IF(OR(A31="",DAY(EOMONTH($B$2,0))&lt;27),"",IFERROR(INDEX('2 Eventi'!$C$3:$C$62,MATCH(1,('2 Eventi'!$A$3:$A$62=A31)*('2 Eventi'!$D$3:$D$62&lt;=DATE(YEAR($B$2),MONTH($B$2),27))*('2 Eventi'!$E$3:$E$62&gt;=DATE(YEAR($B$2),MONTH($B$2),27))*('2 Eventi'!$G$3:$G$62="Approvata"),0)),"")),"")</f>
        <v/>
      </c>
      <c r="AD31" s="8" t="str">
        <f>IFERROR(IF(OR(A31="",DAY(EOMONTH($B$2,0))&lt;28),"",IFERROR(INDEX('2 Eventi'!$C$3:$C$62,MATCH(1,('2 Eventi'!$A$3:$A$62=A31)*('2 Eventi'!$D$3:$D$62&lt;=DATE(YEAR($B$2),MONTH($B$2),28))*('2 Eventi'!$E$3:$E$62&gt;=DATE(YEAR($B$2),MONTH($B$2),28))*('2 Eventi'!$G$3:$G$62="Approvata"),0)),"")),"")</f>
        <v/>
      </c>
      <c r="AE31" s="8" t="str">
        <f>IFERROR(IF(OR(A31="",DAY(EOMONTH($B$2,0))&lt;29),"",IFERROR(INDEX('2 Eventi'!$C$3:$C$62,MATCH(1,('2 Eventi'!$A$3:$A$62=A31)*('2 Eventi'!$D$3:$D$62&lt;=DATE(YEAR($B$2),MONTH($B$2),29))*('2 Eventi'!$E$3:$E$62&gt;=DATE(YEAR($B$2),MONTH($B$2),29))*('2 Eventi'!$G$3:$G$62="Approvata"),0)),"")),"")</f>
        <v/>
      </c>
      <c r="AF31" s="8" t="str">
        <f>IFERROR(IF(OR(A31="",DAY(EOMONTH($B$2,0))&lt;30),"",IFERROR(INDEX('2 Eventi'!$C$3:$C$62,MATCH(1,('2 Eventi'!$A$3:$A$62=A31)*('2 Eventi'!$D$3:$D$62&lt;=DATE(YEAR($B$2),MONTH($B$2),30))*('2 Eventi'!$E$3:$E$62&gt;=DATE(YEAR($B$2),MONTH($B$2),30))*('2 Eventi'!$G$3:$G$62="Approvata"),0)),"")),"")</f>
        <v/>
      </c>
      <c r="AG31" s="8" t="str">
        <f>IFERROR(IF(OR(A31="",DAY(EOMONTH($B$2,0))&lt;31),"",IFERROR(INDEX('2 Eventi'!$C$3:$C$62,MATCH(1,('2 Eventi'!$A$3:$A$62=A31)*('2 Eventi'!$D$3:$D$62&lt;=DATE(YEAR($B$2),MONTH($B$2),31))*('2 Eventi'!$E$3:$E$62&gt;=DATE(YEAR($B$2),MONTH($B$2),31))*('2 Eventi'!$G$3:$G$62="Approvata"),0)),"")),"")</f>
        <v/>
      </c>
      <c r="AH31" s="9">
        <f t="shared" si="0"/>
        <v>31</v>
      </c>
    </row>
    <row r="32" spans="1:34" ht="20.100000000000001" customHeight="1" x14ac:dyDescent="0.25">
      <c r="A32" s="7">
        <f>'1 Dipendenti'!A31</f>
        <v>0</v>
      </c>
      <c r="B32" s="7">
        <f>'1 Dipendenti'!B31</f>
        <v>0</v>
      </c>
      <c r="C32" s="8" t="str">
        <f>IFERROR(IF(OR(A32="",DAY(EOMONTH($B$2,0))&lt;1),"",IFERROR(INDEX('2 Eventi'!$C$3:$C$62,MATCH(1,('2 Eventi'!$A$3:$A$62=A32)*('2 Eventi'!$D$3:$D$62&lt;=DATE(YEAR($B$2),MONTH($B$2),1))*('2 Eventi'!$E$3:$E$62&gt;=DATE(YEAR($B$2),MONTH($B$2),1))*('2 Eventi'!$G$3:$G$62="Approvata"),0)),"")),"")</f>
        <v/>
      </c>
      <c r="D32" s="8" t="str">
        <f>IFERROR(IF(OR(A32="",DAY(EOMONTH($B$2,0))&lt;2),"",IFERROR(INDEX('2 Eventi'!$C$3:$C$62,MATCH(1,('2 Eventi'!$A$3:$A$62=A32)*('2 Eventi'!$D$3:$D$62&lt;=DATE(YEAR($B$2),MONTH($B$2),2))*('2 Eventi'!$E$3:$E$62&gt;=DATE(YEAR($B$2),MONTH($B$2),2))*('2 Eventi'!$G$3:$G$62="Approvata"),0)),"")),"")</f>
        <v/>
      </c>
      <c r="E32" s="8" t="str">
        <f>IFERROR(IF(OR(A32="",DAY(EOMONTH($B$2,0))&lt;3),"",IFERROR(INDEX('2 Eventi'!$C$3:$C$62,MATCH(1,('2 Eventi'!$A$3:$A$62=A32)*('2 Eventi'!$D$3:$D$62&lt;=DATE(YEAR($B$2),MONTH($B$2),3))*('2 Eventi'!$E$3:$E$62&gt;=DATE(YEAR($B$2),MONTH($B$2),3))*('2 Eventi'!$G$3:$G$62="Approvata"),0)),"")),"")</f>
        <v/>
      </c>
      <c r="F32" s="8" t="str">
        <f>IFERROR(IF(OR(A32="",DAY(EOMONTH($B$2,0))&lt;4),"",IFERROR(INDEX('2 Eventi'!$C$3:$C$62,MATCH(1,('2 Eventi'!$A$3:$A$62=A32)*('2 Eventi'!$D$3:$D$62&lt;=DATE(YEAR($B$2),MONTH($B$2),4))*('2 Eventi'!$E$3:$E$62&gt;=DATE(YEAR($B$2),MONTH($B$2),4))*('2 Eventi'!$G$3:$G$62="Approvata"),0)),"")),"")</f>
        <v/>
      </c>
      <c r="G32" s="8" t="str">
        <f>IFERROR(IF(OR(A32="",DAY(EOMONTH($B$2,0))&lt;5),"",IFERROR(INDEX('2 Eventi'!$C$3:$C$62,MATCH(1,('2 Eventi'!$A$3:$A$62=A32)*('2 Eventi'!$D$3:$D$62&lt;=DATE(YEAR($B$2),MONTH($B$2),5))*('2 Eventi'!$E$3:$E$62&gt;=DATE(YEAR($B$2),MONTH($B$2),5))*('2 Eventi'!$G$3:$G$62="Approvata"),0)),"")),"")</f>
        <v/>
      </c>
      <c r="H32" s="8" t="str">
        <f>IFERROR(IF(OR(A32="",DAY(EOMONTH($B$2,0))&lt;6),"",IFERROR(INDEX('2 Eventi'!$C$3:$C$62,MATCH(1,('2 Eventi'!$A$3:$A$62=A32)*('2 Eventi'!$D$3:$D$62&lt;=DATE(YEAR($B$2),MONTH($B$2),6))*('2 Eventi'!$E$3:$E$62&gt;=DATE(YEAR($B$2),MONTH($B$2),6))*('2 Eventi'!$G$3:$G$62="Approvata"),0)),"")),"")</f>
        <v/>
      </c>
      <c r="I32" s="8" t="str">
        <f>IFERROR(IF(OR(A32="",DAY(EOMONTH($B$2,0))&lt;7),"",IFERROR(INDEX('2 Eventi'!$C$3:$C$62,MATCH(1,('2 Eventi'!$A$3:$A$62=A32)*('2 Eventi'!$D$3:$D$62&lt;=DATE(YEAR($B$2),MONTH($B$2),7))*('2 Eventi'!$E$3:$E$62&gt;=DATE(YEAR($B$2),MONTH($B$2),7))*('2 Eventi'!$G$3:$G$62="Approvata"),0)),"")),"")</f>
        <v/>
      </c>
      <c r="J32" s="8" t="str">
        <f>IFERROR(IF(OR(A32="",DAY(EOMONTH($B$2,0))&lt;8),"",IFERROR(INDEX('2 Eventi'!$C$3:$C$62,MATCH(1,('2 Eventi'!$A$3:$A$62=A32)*('2 Eventi'!$D$3:$D$62&lt;=DATE(YEAR($B$2),MONTH($B$2),8))*('2 Eventi'!$E$3:$E$62&gt;=DATE(YEAR($B$2),MONTH($B$2),8))*('2 Eventi'!$G$3:$G$62="Approvata"),0)),"")),"")</f>
        <v/>
      </c>
      <c r="K32" s="8" t="str">
        <f>IFERROR(IF(OR(A32="",DAY(EOMONTH($B$2,0))&lt;9),"",IFERROR(INDEX('2 Eventi'!$C$3:$C$62,MATCH(1,('2 Eventi'!$A$3:$A$62=A32)*('2 Eventi'!$D$3:$D$62&lt;=DATE(YEAR($B$2),MONTH($B$2),9))*('2 Eventi'!$E$3:$E$62&gt;=DATE(YEAR($B$2),MONTH($B$2),9))*('2 Eventi'!$G$3:$G$62="Approvata"),0)),"")),"")</f>
        <v/>
      </c>
      <c r="L32" s="8" t="str">
        <f>IFERROR(IF(OR(A32="",DAY(EOMONTH($B$2,0))&lt;10),"",IFERROR(INDEX('2 Eventi'!$C$3:$C$62,MATCH(1,('2 Eventi'!$A$3:$A$62=A32)*('2 Eventi'!$D$3:$D$62&lt;=DATE(YEAR($B$2),MONTH($B$2),10))*('2 Eventi'!$E$3:$E$62&gt;=DATE(YEAR($B$2),MONTH($B$2),10))*('2 Eventi'!$G$3:$G$62="Approvata"),0)),"")),"")</f>
        <v/>
      </c>
      <c r="M32" s="8" t="str">
        <f>IFERROR(IF(OR(A32="",DAY(EOMONTH($B$2,0))&lt;11),"",IFERROR(INDEX('2 Eventi'!$C$3:$C$62,MATCH(1,('2 Eventi'!$A$3:$A$62=A32)*('2 Eventi'!$D$3:$D$62&lt;=DATE(YEAR($B$2),MONTH($B$2),11))*('2 Eventi'!$E$3:$E$62&gt;=DATE(YEAR($B$2),MONTH($B$2),11))*('2 Eventi'!$G$3:$G$62="Approvata"),0)),"")),"")</f>
        <v/>
      </c>
      <c r="N32" s="8" t="str">
        <f>IFERROR(IF(OR(A32="",DAY(EOMONTH($B$2,0))&lt;12),"",IFERROR(INDEX('2 Eventi'!$C$3:$C$62,MATCH(1,('2 Eventi'!$A$3:$A$62=A32)*('2 Eventi'!$D$3:$D$62&lt;=DATE(YEAR($B$2),MONTH($B$2),12))*('2 Eventi'!$E$3:$E$62&gt;=DATE(YEAR($B$2),MONTH($B$2),12))*('2 Eventi'!$G$3:$G$62="Approvata"),0)),"")),"")</f>
        <v/>
      </c>
      <c r="O32" s="8" t="str">
        <f>IFERROR(IF(OR(A32="",DAY(EOMONTH($B$2,0))&lt;13),"",IFERROR(INDEX('2 Eventi'!$C$3:$C$62,MATCH(1,('2 Eventi'!$A$3:$A$62=A32)*('2 Eventi'!$D$3:$D$62&lt;=DATE(YEAR($B$2),MONTH($B$2),13))*('2 Eventi'!$E$3:$E$62&gt;=DATE(YEAR($B$2),MONTH($B$2),13))*('2 Eventi'!$G$3:$G$62="Approvata"),0)),"")),"")</f>
        <v/>
      </c>
      <c r="P32" s="8" t="str">
        <f>IFERROR(IF(OR(A32="",DAY(EOMONTH($B$2,0))&lt;14),"",IFERROR(INDEX('2 Eventi'!$C$3:$C$62,MATCH(1,('2 Eventi'!$A$3:$A$62=A32)*('2 Eventi'!$D$3:$D$62&lt;=DATE(YEAR($B$2),MONTH($B$2),14))*('2 Eventi'!$E$3:$E$62&gt;=DATE(YEAR($B$2),MONTH($B$2),14))*('2 Eventi'!$G$3:$G$62="Approvata"),0)),"")),"")</f>
        <v/>
      </c>
      <c r="Q32" s="8" t="str">
        <f>IFERROR(IF(OR(A32="",DAY(EOMONTH($B$2,0))&lt;15),"",IFERROR(INDEX('2 Eventi'!$C$3:$C$62,MATCH(1,('2 Eventi'!$A$3:$A$62=A32)*('2 Eventi'!$D$3:$D$62&lt;=DATE(YEAR($B$2),MONTH($B$2),15))*('2 Eventi'!$E$3:$E$62&gt;=DATE(YEAR($B$2),MONTH($B$2),15))*('2 Eventi'!$G$3:$G$62="Approvata"),0)),"")),"")</f>
        <v/>
      </c>
      <c r="R32" s="8" t="str">
        <f>IFERROR(IF(OR(A32="",DAY(EOMONTH($B$2,0))&lt;16),"",IFERROR(INDEX('2 Eventi'!$C$3:$C$62,MATCH(1,('2 Eventi'!$A$3:$A$62=A32)*('2 Eventi'!$D$3:$D$62&lt;=DATE(YEAR($B$2),MONTH($B$2),16))*('2 Eventi'!$E$3:$E$62&gt;=DATE(YEAR($B$2),MONTH($B$2),16))*('2 Eventi'!$G$3:$G$62="Approvata"),0)),"")),"")</f>
        <v/>
      </c>
      <c r="S32" s="8" t="str">
        <f>IFERROR(IF(OR(A32="",DAY(EOMONTH($B$2,0))&lt;17),"",IFERROR(INDEX('2 Eventi'!$C$3:$C$62,MATCH(1,('2 Eventi'!$A$3:$A$62=A32)*('2 Eventi'!$D$3:$D$62&lt;=DATE(YEAR($B$2),MONTH($B$2),17))*('2 Eventi'!$E$3:$E$62&gt;=DATE(YEAR($B$2),MONTH($B$2),17))*('2 Eventi'!$G$3:$G$62="Approvata"),0)),"")),"")</f>
        <v/>
      </c>
      <c r="T32" s="8" t="str">
        <f>IFERROR(IF(OR(A32="",DAY(EOMONTH($B$2,0))&lt;18),"",IFERROR(INDEX('2 Eventi'!$C$3:$C$62,MATCH(1,('2 Eventi'!$A$3:$A$62=A32)*('2 Eventi'!$D$3:$D$62&lt;=DATE(YEAR($B$2),MONTH($B$2),18))*('2 Eventi'!$E$3:$E$62&gt;=DATE(YEAR($B$2),MONTH($B$2),18))*('2 Eventi'!$G$3:$G$62="Approvata"),0)),"")),"")</f>
        <v/>
      </c>
      <c r="U32" s="8" t="str">
        <f>IFERROR(IF(OR(A32="",DAY(EOMONTH($B$2,0))&lt;19),"",IFERROR(INDEX('2 Eventi'!$C$3:$C$62,MATCH(1,('2 Eventi'!$A$3:$A$62=A32)*('2 Eventi'!$D$3:$D$62&lt;=DATE(YEAR($B$2),MONTH($B$2),19))*('2 Eventi'!$E$3:$E$62&gt;=DATE(YEAR($B$2),MONTH($B$2),19))*('2 Eventi'!$G$3:$G$62="Approvata"),0)),"")),"")</f>
        <v/>
      </c>
      <c r="V32" s="8" t="str">
        <f>IFERROR(IF(OR(A32="",DAY(EOMONTH($B$2,0))&lt;20),"",IFERROR(INDEX('2 Eventi'!$C$3:$C$62,MATCH(1,('2 Eventi'!$A$3:$A$62=A32)*('2 Eventi'!$D$3:$D$62&lt;=DATE(YEAR($B$2),MONTH($B$2),20))*('2 Eventi'!$E$3:$E$62&gt;=DATE(YEAR($B$2),MONTH($B$2),20))*('2 Eventi'!$G$3:$G$62="Approvata"),0)),"")),"")</f>
        <v/>
      </c>
      <c r="W32" s="8" t="str">
        <f>IFERROR(IF(OR(A32="",DAY(EOMONTH($B$2,0))&lt;21),"",IFERROR(INDEX('2 Eventi'!$C$3:$C$62,MATCH(1,('2 Eventi'!$A$3:$A$62=A32)*('2 Eventi'!$D$3:$D$62&lt;=DATE(YEAR($B$2),MONTH($B$2),21))*('2 Eventi'!$E$3:$E$62&gt;=DATE(YEAR($B$2),MONTH($B$2),21))*('2 Eventi'!$G$3:$G$62="Approvata"),0)),"")),"")</f>
        <v/>
      </c>
      <c r="X32" s="8" t="str">
        <f>IFERROR(IF(OR(A32="",DAY(EOMONTH($B$2,0))&lt;22),"",IFERROR(INDEX('2 Eventi'!$C$3:$C$62,MATCH(1,('2 Eventi'!$A$3:$A$62=A32)*('2 Eventi'!$D$3:$D$62&lt;=DATE(YEAR($B$2),MONTH($B$2),22))*('2 Eventi'!$E$3:$E$62&gt;=DATE(YEAR($B$2),MONTH($B$2),22))*('2 Eventi'!$G$3:$G$62="Approvata"),0)),"")),"")</f>
        <v/>
      </c>
      <c r="Y32" s="8" t="str">
        <f>IFERROR(IF(OR(A32="",DAY(EOMONTH($B$2,0))&lt;23),"",IFERROR(INDEX('2 Eventi'!$C$3:$C$62,MATCH(1,('2 Eventi'!$A$3:$A$62=A32)*('2 Eventi'!$D$3:$D$62&lt;=DATE(YEAR($B$2),MONTH($B$2),23))*('2 Eventi'!$E$3:$E$62&gt;=DATE(YEAR($B$2),MONTH($B$2),23))*('2 Eventi'!$G$3:$G$62="Approvata"),0)),"")),"")</f>
        <v/>
      </c>
      <c r="Z32" s="8" t="str">
        <f>IFERROR(IF(OR(A32="",DAY(EOMONTH($B$2,0))&lt;24),"",IFERROR(INDEX('2 Eventi'!$C$3:$C$62,MATCH(1,('2 Eventi'!$A$3:$A$62=A32)*('2 Eventi'!$D$3:$D$62&lt;=DATE(YEAR($B$2),MONTH($B$2),24))*('2 Eventi'!$E$3:$E$62&gt;=DATE(YEAR($B$2),MONTH($B$2),24))*('2 Eventi'!$G$3:$G$62="Approvata"),0)),"")),"")</f>
        <v/>
      </c>
      <c r="AA32" s="8" t="str">
        <f>IFERROR(IF(OR(A32="",DAY(EOMONTH($B$2,0))&lt;25),"",IFERROR(INDEX('2 Eventi'!$C$3:$C$62,MATCH(1,('2 Eventi'!$A$3:$A$62=A32)*('2 Eventi'!$D$3:$D$62&lt;=DATE(YEAR($B$2),MONTH($B$2),25))*('2 Eventi'!$E$3:$E$62&gt;=DATE(YEAR($B$2),MONTH($B$2),25))*('2 Eventi'!$G$3:$G$62="Approvata"),0)),"")),"")</f>
        <v/>
      </c>
      <c r="AB32" s="8" t="str">
        <f>IFERROR(IF(OR(A32="",DAY(EOMONTH($B$2,0))&lt;26),"",IFERROR(INDEX('2 Eventi'!$C$3:$C$62,MATCH(1,('2 Eventi'!$A$3:$A$62=A32)*('2 Eventi'!$D$3:$D$62&lt;=DATE(YEAR($B$2),MONTH($B$2),26))*('2 Eventi'!$E$3:$E$62&gt;=DATE(YEAR($B$2),MONTH($B$2),26))*('2 Eventi'!$G$3:$G$62="Approvata"),0)),"")),"")</f>
        <v/>
      </c>
      <c r="AC32" s="8" t="str">
        <f>IFERROR(IF(OR(A32="",DAY(EOMONTH($B$2,0))&lt;27),"",IFERROR(INDEX('2 Eventi'!$C$3:$C$62,MATCH(1,('2 Eventi'!$A$3:$A$62=A32)*('2 Eventi'!$D$3:$D$62&lt;=DATE(YEAR($B$2),MONTH($B$2),27))*('2 Eventi'!$E$3:$E$62&gt;=DATE(YEAR($B$2),MONTH($B$2),27))*('2 Eventi'!$G$3:$G$62="Approvata"),0)),"")),"")</f>
        <v/>
      </c>
      <c r="AD32" s="8" t="str">
        <f>IFERROR(IF(OR(A32="",DAY(EOMONTH($B$2,0))&lt;28),"",IFERROR(INDEX('2 Eventi'!$C$3:$C$62,MATCH(1,('2 Eventi'!$A$3:$A$62=A32)*('2 Eventi'!$D$3:$D$62&lt;=DATE(YEAR($B$2),MONTH($B$2),28))*('2 Eventi'!$E$3:$E$62&gt;=DATE(YEAR($B$2),MONTH($B$2),28))*('2 Eventi'!$G$3:$G$62="Approvata"),0)),"")),"")</f>
        <v/>
      </c>
      <c r="AE32" s="8" t="str">
        <f>IFERROR(IF(OR(A32="",DAY(EOMONTH($B$2,0))&lt;29),"",IFERROR(INDEX('2 Eventi'!$C$3:$C$62,MATCH(1,('2 Eventi'!$A$3:$A$62=A32)*('2 Eventi'!$D$3:$D$62&lt;=DATE(YEAR($B$2),MONTH($B$2),29))*('2 Eventi'!$E$3:$E$62&gt;=DATE(YEAR($B$2),MONTH($B$2),29))*('2 Eventi'!$G$3:$G$62="Approvata"),0)),"")),"")</f>
        <v/>
      </c>
      <c r="AF32" s="8" t="str">
        <f>IFERROR(IF(OR(A32="",DAY(EOMONTH($B$2,0))&lt;30),"",IFERROR(INDEX('2 Eventi'!$C$3:$C$62,MATCH(1,('2 Eventi'!$A$3:$A$62=A32)*('2 Eventi'!$D$3:$D$62&lt;=DATE(YEAR($B$2),MONTH($B$2),30))*('2 Eventi'!$E$3:$E$62&gt;=DATE(YEAR($B$2),MONTH($B$2),30))*('2 Eventi'!$G$3:$G$62="Approvata"),0)),"")),"")</f>
        <v/>
      </c>
      <c r="AG32" s="8" t="str">
        <f>IFERROR(IF(OR(A32="",DAY(EOMONTH($B$2,0))&lt;31),"",IFERROR(INDEX('2 Eventi'!$C$3:$C$62,MATCH(1,('2 Eventi'!$A$3:$A$62=A32)*('2 Eventi'!$D$3:$D$62&lt;=DATE(YEAR($B$2),MONTH($B$2),31))*('2 Eventi'!$E$3:$E$62&gt;=DATE(YEAR($B$2),MONTH($B$2),31))*('2 Eventi'!$G$3:$G$62="Approvata"),0)),"")),"")</f>
        <v/>
      </c>
      <c r="AH32" s="9">
        <f t="shared" si="0"/>
        <v>31</v>
      </c>
    </row>
    <row r="33" spans="1:34" ht="20.100000000000001" customHeight="1" x14ac:dyDescent="0.25">
      <c r="A33" s="7">
        <f>'1 Dipendenti'!A32</f>
        <v>0</v>
      </c>
      <c r="B33" s="7">
        <f>'1 Dipendenti'!B32</f>
        <v>0</v>
      </c>
      <c r="C33" s="8" t="str">
        <f>IFERROR(IF(OR(A33="",DAY(EOMONTH($B$2,0))&lt;1),"",IFERROR(INDEX('2 Eventi'!$C$3:$C$62,MATCH(1,('2 Eventi'!$A$3:$A$62=A33)*('2 Eventi'!$D$3:$D$62&lt;=DATE(YEAR($B$2),MONTH($B$2),1))*('2 Eventi'!$E$3:$E$62&gt;=DATE(YEAR($B$2),MONTH($B$2),1))*('2 Eventi'!$G$3:$G$62="Approvata"),0)),"")),"")</f>
        <v/>
      </c>
      <c r="D33" s="8" t="str">
        <f>IFERROR(IF(OR(A33="",DAY(EOMONTH($B$2,0))&lt;2),"",IFERROR(INDEX('2 Eventi'!$C$3:$C$62,MATCH(1,('2 Eventi'!$A$3:$A$62=A33)*('2 Eventi'!$D$3:$D$62&lt;=DATE(YEAR($B$2),MONTH($B$2),2))*('2 Eventi'!$E$3:$E$62&gt;=DATE(YEAR($B$2),MONTH($B$2),2))*('2 Eventi'!$G$3:$G$62="Approvata"),0)),"")),"")</f>
        <v/>
      </c>
      <c r="E33" s="8" t="str">
        <f>IFERROR(IF(OR(A33="",DAY(EOMONTH($B$2,0))&lt;3),"",IFERROR(INDEX('2 Eventi'!$C$3:$C$62,MATCH(1,('2 Eventi'!$A$3:$A$62=A33)*('2 Eventi'!$D$3:$D$62&lt;=DATE(YEAR($B$2),MONTH($B$2),3))*('2 Eventi'!$E$3:$E$62&gt;=DATE(YEAR($B$2),MONTH($B$2),3))*('2 Eventi'!$G$3:$G$62="Approvata"),0)),"")),"")</f>
        <v/>
      </c>
      <c r="F33" s="8" t="str">
        <f>IFERROR(IF(OR(A33="",DAY(EOMONTH($B$2,0))&lt;4),"",IFERROR(INDEX('2 Eventi'!$C$3:$C$62,MATCH(1,('2 Eventi'!$A$3:$A$62=A33)*('2 Eventi'!$D$3:$D$62&lt;=DATE(YEAR($B$2),MONTH($B$2),4))*('2 Eventi'!$E$3:$E$62&gt;=DATE(YEAR($B$2),MONTH($B$2),4))*('2 Eventi'!$G$3:$G$62="Approvata"),0)),"")),"")</f>
        <v/>
      </c>
      <c r="G33" s="8" t="str">
        <f>IFERROR(IF(OR(A33="",DAY(EOMONTH($B$2,0))&lt;5),"",IFERROR(INDEX('2 Eventi'!$C$3:$C$62,MATCH(1,('2 Eventi'!$A$3:$A$62=A33)*('2 Eventi'!$D$3:$D$62&lt;=DATE(YEAR($B$2),MONTH($B$2),5))*('2 Eventi'!$E$3:$E$62&gt;=DATE(YEAR($B$2),MONTH($B$2),5))*('2 Eventi'!$G$3:$G$62="Approvata"),0)),"")),"")</f>
        <v/>
      </c>
      <c r="H33" s="8" t="str">
        <f>IFERROR(IF(OR(A33="",DAY(EOMONTH($B$2,0))&lt;6),"",IFERROR(INDEX('2 Eventi'!$C$3:$C$62,MATCH(1,('2 Eventi'!$A$3:$A$62=A33)*('2 Eventi'!$D$3:$D$62&lt;=DATE(YEAR($B$2),MONTH($B$2),6))*('2 Eventi'!$E$3:$E$62&gt;=DATE(YEAR($B$2),MONTH($B$2),6))*('2 Eventi'!$G$3:$G$62="Approvata"),0)),"")),"")</f>
        <v/>
      </c>
      <c r="I33" s="8" t="str">
        <f>IFERROR(IF(OR(A33="",DAY(EOMONTH($B$2,0))&lt;7),"",IFERROR(INDEX('2 Eventi'!$C$3:$C$62,MATCH(1,('2 Eventi'!$A$3:$A$62=A33)*('2 Eventi'!$D$3:$D$62&lt;=DATE(YEAR($B$2),MONTH($B$2),7))*('2 Eventi'!$E$3:$E$62&gt;=DATE(YEAR($B$2),MONTH($B$2),7))*('2 Eventi'!$G$3:$G$62="Approvata"),0)),"")),"")</f>
        <v/>
      </c>
      <c r="J33" s="8" t="str">
        <f>IFERROR(IF(OR(A33="",DAY(EOMONTH($B$2,0))&lt;8),"",IFERROR(INDEX('2 Eventi'!$C$3:$C$62,MATCH(1,('2 Eventi'!$A$3:$A$62=A33)*('2 Eventi'!$D$3:$D$62&lt;=DATE(YEAR($B$2),MONTH($B$2),8))*('2 Eventi'!$E$3:$E$62&gt;=DATE(YEAR($B$2),MONTH($B$2),8))*('2 Eventi'!$G$3:$G$62="Approvata"),0)),"")),"")</f>
        <v/>
      </c>
      <c r="K33" s="8" t="str">
        <f>IFERROR(IF(OR(A33="",DAY(EOMONTH($B$2,0))&lt;9),"",IFERROR(INDEX('2 Eventi'!$C$3:$C$62,MATCH(1,('2 Eventi'!$A$3:$A$62=A33)*('2 Eventi'!$D$3:$D$62&lt;=DATE(YEAR($B$2),MONTH($B$2),9))*('2 Eventi'!$E$3:$E$62&gt;=DATE(YEAR($B$2),MONTH($B$2),9))*('2 Eventi'!$G$3:$G$62="Approvata"),0)),"")),"")</f>
        <v/>
      </c>
      <c r="L33" s="8" t="str">
        <f>IFERROR(IF(OR(A33="",DAY(EOMONTH($B$2,0))&lt;10),"",IFERROR(INDEX('2 Eventi'!$C$3:$C$62,MATCH(1,('2 Eventi'!$A$3:$A$62=A33)*('2 Eventi'!$D$3:$D$62&lt;=DATE(YEAR($B$2),MONTH($B$2),10))*('2 Eventi'!$E$3:$E$62&gt;=DATE(YEAR($B$2),MONTH($B$2),10))*('2 Eventi'!$G$3:$G$62="Approvata"),0)),"")),"")</f>
        <v/>
      </c>
      <c r="M33" s="8" t="str">
        <f>IFERROR(IF(OR(A33="",DAY(EOMONTH($B$2,0))&lt;11),"",IFERROR(INDEX('2 Eventi'!$C$3:$C$62,MATCH(1,('2 Eventi'!$A$3:$A$62=A33)*('2 Eventi'!$D$3:$D$62&lt;=DATE(YEAR($B$2),MONTH($B$2),11))*('2 Eventi'!$E$3:$E$62&gt;=DATE(YEAR($B$2),MONTH($B$2),11))*('2 Eventi'!$G$3:$G$62="Approvata"),0)),"")),"")</f>
        <v/>
      </c>
      <c r="N33" s="8" t="str">
        <f>IFERROR(IF(OR(A33="",DAY(EOMONTH($B$2,0))&lt;12),"",IFERROR(INDEX('2 Eventi'!$C$3:$C$62,MATCH(1,('2 Eventi'!$A$3:$A$62=A33)*('2 Eventi'!$D$3:$D$62&lt;=DATE(YEAR($B$2),MONTH($B$2),12))*('2 Eventi'!$E$3:$E$62&gt;=DATE(YEAR($B$2),MONTH($B$2),12))*('2 Eventi'!$G$3:$G$62="Approvata"),0)),"")),"")</f>
        <v/>
      </c>
      <c r="O33" s="8" t="str">
        <f>IFERROR(IF(OR(A33="",DAY(EOMONTH($B$2,0))&lt;13),"",IFERROR(INDEX('2 Eventi'!$C$3:$C$62,MATCH(1,('2 Eventi'!$A$3:$A$62=A33)*('2 Eventi'!$D$3:$D$62&lt;=DATE(YEAR($B$2),MONTH($B$2),13))*('2 Eventi'!$E$3:$E$62&gt;=DATE(YEAR($B$2),MONTH($B$2),13))*('2 Eventi'!$G$3:$G$62="Approvata"),0)),"")),"")</f>
        <v/>
      </c>
      <c r="P33" s="8" t="str">
        <f>IFERROR(IF(OR(A33="",DAY(EOMONTH($B$2,0))&lt;14),"",IFERROR(INDEX('2 Eventi'!$C$3:$C$62,MATCH(1,('2 Eventi'!$A$3:$A$62=A33)*('2 Eventi'!$D$3:$D$62&lt;=DATE(YEAR($B$2),MONTH($B$2),14))*('2 Eventi'!$E$3:$E$62&gt;=DATE(YEAR($B$2),MONTH($B$2),14))*('2 Eventi'!$G$3:$G$62="Approvata"),0)),"")),"")</f>
        <v/>
      </c>
      <c r="Q33" s="8" t="str">
        <f>IFERROR(IF(OR(A33="",DAY(EOMONTH($B$2,0))&lt;15),"",IFERROR(INDEX('2 Eventi'!$C$3:$C$62,MATCH(1,('2 Eventi'!$A$3:$A$62=A33)*('2 Eventi'!$D$3:$D$62&lt;=DATE(YEAR($B$2),MONTH($B$2),15))*('2 Eventi'!$E$3:$E$62&gt;=DATE(YEAR($B$2),MONTH($B$2),15))*('2 Eventi'!$G$3:$G$62="Approvata"),0)),"")),"")</f>
        <v/>
      </c>
      <c r="R33" s="8" t="str">
        <f>IFERROR(IF(OR(A33="",DAY(EOMONTH($B$2,0))&lt;16),"",IFERROR(INDEX('2 Eventi'!$C$3:$C$62,MATCH(1,('2 Eventi'!$A$3:$A$62=A33)*('2 Eventi'!$D$3:$D$62&lt;=DATE(YEAR($B$2),MONTH($B$2),16))*('2 Eventi'!$E$3:$E$62&gt;=DATE(YEAR($B$2),MONTH($B$2),16))*('2 Eventi'!$G$3:$G$62="Approvata"),0)),"")),"")</f>
        <v/>
      </c>
      <c r="S33" s="8" t="str">
        <f>IFERROR(IF(OR(A33="",DAY(EOMONTH($B$2,0))&lt;17),"",IFERROR(INDEX('2 Eventi'!$C$3:$C$62,MATCH(1,('2 Eventi'!$A$3:$A$62=A33)*('2 Eventi'!$D$3:$D$62&lt;=DATE(YEAR($B$2),MONTH($B$2),17))*('2 Eventi'!$E$3:$E$62&gt;=DATE(YEAR($B$2),MONTH($B$2),17))*('2 Eventi'!$G$3:$G$62="Approvata"),0)),"")),"")</f>
        <v/>
      </c>
      <c r="T33" s="8" t="str">
        <f>IFERROR(IF(OR(A33="",DAY(EOMONTH($B$2,0))&lt;18),"",IFERROR(INDEX('2 Eventi'!$C$3:$C$62,MATCH(1,('2 Eventi'!$A$3:$A$62=A33)*('2 Eventi'!$D$3:$D$62&lt;=DATE(YEAR($B$2),MONTH($B$2),18))*('2 Eventi'!$E$3:$E$62&gt;=DATE(YEAR($B$2),MONTH($B$2),18))*('2 Eventi'!$G$3:$G$62="Approvata"),0)),"")),"")</f>
        <v/>
      </c>
      <c r="U33" s="8" t="str">
        <f>IFERROR(IF(OR(A33="",DAY(EOMONTH($B$2,0))&lt;19),"",IFERROR(INDEX('2 Eventi'!$C$3:$C$62,MATCH(1,('2 Eventi'!$A$3:$A$62=A33)*('2 Eventi'!$D$3:$D$62&lt;=DATE(YEAR($B$2),MONTH($B$2),19))*('2 Eventi'!$E$3:$E$62&gt;=DATE(YEAR($B$2),MONTH($B$2),19))*('2 Eventi'!$G$3:$G$62="Approvata"),0)),"")),"")</f>
        <v/>
      </c>
      <c r="V33" s="8" t="str">
        <f>IFERROR(IF(OR(A33="",DAY(EOMONTH($B$2,0))&lt;20),"",IFERROR(INDEX('2 Eventi'!$C$3:$C$62,MATCH(1,('2 Eventi'!$A$3:$A$62=A33)*('2 Eventi'!$D$3:$D$62&lt;=DATE(YEAR($B$2),MONTH($B$2),20))*('2 Eventi'!$E$3:$E$62&gt;=DATE(YEAR($B$2),MONTH($B$2),20))*('2 Eventi'!$G$3:$G$62="Approvata"),0)),"")),"")</f>
        <v/>
      </c>
      <c r="W33" s="8" t="str">
        <f>IFERROR(IF(OR(A33="",DAY(EOMONTH($B$2,0))&lt;21),"",IFERROR(INDEX('2 Eventi'!$C$3:$C$62,MATCH(1,('2 Eventi'!$A$3:$A$62=A33)*('2 Eventi'!$D$3:$D$62&lt;=DATE(YEAR($B$2),MONTH($B$2),21))*('2 Eventi'!$E$3:$E$62&gt;=DATE(YEAR($B$2),MONTH($B$2),21))*('2 Eventi'!$G$3:$G$62="Approvata"),0)),"")),"")</f>
        <v/>
      </c>
      <c r="X33" s="8" t="str">
        <f>IFERROR(IF(OR(A33="",DAY(EOMONTH($B$2,0))&lt;22),"",IFERROR(INDEX('2 Eventi'!$C$3:$C$62,MATCH(1,('2 Eventi'!$A$3:$A$62=A33)*('2 Eventi'!$D$3:$D$62&lt;=DATE(YEAR($B$2),MONTH($B$2),22))*('2 Eventi'!$E$3:$E$62&gt;=DATE(YEAR($B$2),MONTH($B$2),22))*('2 Eventi'!$G$3:$G$62="Approvata"),0)),"")),"")</f>
        <v/>
      </c>
      <c r="Y33" s="8" t="str">
        <f>IFERROR(IF(OR(A33="",DAY(EOMONTH($B$2,0))&lt;23),"",IFERROR(INDEX('2 Eventi'!$C$3:$C$62,MATCH(1,('2 Eventi'!$A$3:$A$62=A33)*('2 Eventi'!$D$3:$D$62&lt;=DATE(YEAR($B$2),MONTH($B$2),23))*('2 Eventi'!$E$3:$E$62&gt;=DATE(YEAR($B$2),MONTH($B$2),23))*('2 Eventi'!$G$3:$G$62="Approvata"),0)),"")),"")</f>
        <v/>
      </c>
      <c r="Z33" s="8" t="str">
        <f>IFERROR(IF(OR(A33="",DAY(EOMONTH($B$2,0))&lt;24),"",IFERROR(INDEX('2 Eventi'!$C$3:$C$62,MATCH(1,('2 Eventi'!$A$3:$A$62=A33)*('2 Eventi'!$D$3:$D$62&lt;=DATE(YEAR($B$2),MONTH($B$2),24))*('2 Eventi'!$E$3:$E$62&gt;=DATE(YEAR($B$2),MONTH($B$2),24))*('2 Eventi'!$G$3:$G$62="Approvata"),0)),"")),"")</f>
        <v/>
      </c>
      <c r="AA33" s="8" t="str">
        <f>IFERROR(IF(OR(A33="",DAY(EOMONTH($B$2,0))&lt;25),"",IFERROR(INDEX('2 Eventi'!$C$3:$C$62,MATCH(1,('2 Eventi'!$A$3:$A$62=A33)*('2 Eventi'!$D$3:$D$62&lt;=DATE(YEAR($B$2),MONTH($B$2),25))*('2 Eventi'!$E$3:$E$62&gt;=DATE(YEAR($B$2),MONTH($B$2),25))*('2 Eventi'!$G$3:$G$62="Approvata"),0)),"")),"")</f>
        <v/>
      </c>
      <c r="AB33" s="8" t="str">
        <f>IFERROR(IF(OR(A33="",DAY(EOMONTH($B$2,0))&lt;26),"",IFERROR(INDEX('2 Eventi'!$C$3:$C$62,MATCH(1,('2 Eventi'!$A$3:$A$62=A33)*('2 Eventi'!$D$3:$D$62&lt;=DATE(YEAR($B$2),MONTH($B$2),26))*('2 Eventi'!$E$3:$E$62&gt;=DATE(YEAR($B$2),MONTH($B$2),26))*('2 Eventi'!$G$3:$G$62="Approvata"),0)),"")),"")</f>
        <v/>
      </c>
      <c r="AC33" s="8" t="str">
        <f>IFERROR(IF(OR(A33="",DAY(EOMONTH($B$2,0))&lt;27),"",IFERROR(INDEX('2 Eventi'!$C$3:$C$62,MATCH(1,('2 Eventi'!$A$3:$A$62=A33)*('2 Eventi'!$D$3:$D$62&lt;=DATE(YEAR($B$2),MONTH($B$2),27))*('2 Eventi'!$E$3:$E$62&gt;=DATE(YEAR($B$2),MONTH($B$2),27))*('2 Eventi'!$G$3:$G$62="Approvata"),0)),"")),"")</f>
        <v/>
      </c>
      <c r="AD33" s="8" t="str">
        <f>IFERROR(IF(OR(A33="",DAY(EOMONTH($B$2,0))&lt;28),"",IFERROR(INDEX('2 Eventi'!$C$3:$C$62,MATCH(1,('2 Eventi'!$A$3:$A$62=A33)*('2 Eventi'!$D$3:$D$62&lt;=DATE(YEAR($B$2),MONTH($B$2),28))*('2 Eventi'!$E$3:$E$62&gt;=DATE(YEAR($B$2),MONTH($B$2),28))*('2 Eventi'!$G$3:$G$62="Approvata"),0)),"")),"")</f>
        <v/>
      </c>
      <c r="AE33" s="8" t="str">
        <f>IFERROR(IF(OR(A33="",DAY(EOMONTH($B$2,0))&lt;29),"",IFERROR(INDEX('2 Eventi'!$C$3:$C$62,MATCH(1,('2 Eventi'!$A$3:$A$62=A33)*('2 Eventi'!$D$3:$D$62&lt;=DATE(YEAR($B$2),MONTH($B$2),29))*('2 Eventi'!$E$3:$E$62&gt;=DATE(YEAR($B$2),MONTH($B$2),29))*('2 Eventi'!$G$3:$G$62="Approvata"),0)),"")),"")</f>
        <v/>
      </c>
      <c r="AF33" s="8" t="str">
        <f>IFERROR(IF(OR(A33="",DAY(EOMONTH($B$2,0))&lt;30),"",IFERROR(INDEX('2 Eventi'!$C$3:$C$62,MATCH(1,('2 Eventi'!$A$3:$A$62=A33)*('2 Eventi'!$D$3:$D$62&lt;=DATE(YEAR($B$2),MONTH($B$2),30))*('2 Eventi'!$E$3:$E$62&gt;=DATE(YEAR($B$2),MONTH($B$2),30))*('2 Eventi'!$G$3:$G$62="Approvata"),0)),"")),"")</f>
        <v/>
      </c>
      <c r="AG33" s="8" t="str">
        <f>IFERROR(IF(OR(A33="",DAY(EOMONTH($B$2,0))&lt;31),"",IFERROR(INDEX('2 Eventi'!$C$3:$C$62,MATCH(1,('2 Eventi'!$A$3:$A$62=A33)*('2 Eventi'!$D$3:$D$62&lt;=DATE(YEAR($B$2),MONTH($B$2),31))*('2 Eventi'!$E$3:$E$62&gt;=DATE(YEAR($B$2),MONTH($B$2),31))*('2 Eventi'!$G$3:$G$62="Approvata"),0)),"")),"")</f>
        <v/>
      </c>
      <c r="AH33" s="9">
        <f t="shared" si="0"/>
        <v>31</v>
      </c>
    </row>
  </sheetData>
  <mergeCells count="1">
    <mergeCell ref="A1:AH1"/>
  </mergeCells>
  <conditionalFormatting sqref="C4:AG33">
    <cfRule type="expression" dxfId="5" priority="1">
      <formula>C4="F"</formula>
    </cfRule>
    <cfRule type="expression" dxfId="4" priority="2">
      <formula>C4="P"</formula>
    </cfRule>
    <cfRule type="expression" dxfId="3" priority="3">
      <formula>C4="M"</formula>
    </cfRule>
    <cfRule type="expression" dxfId="2" priority="4">
      <formula>C4="SW"</formula>
    </cfRule>
    <cfRule type="expression" dxfId="1" priority="5">
      <formula>C4="CO"</formula>
    </cfRule>
    <cfRule type="expression" dxfId="0" priority="6">
      <formula>C4="RC"</formula>
    </cfRule>
  </conditionalFormatting>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
  <sheetViews>
    <sheetView workbookViewId="0">
      <selection sqref="A1:I1"/>
    </sheetView>
  </sheetViews>
  <sheetFormatPr defaultRowHeight="15" x14ac:dyDescent="0.25"/>
  <cols>
    <col min="1" max="1" width="16" customWidth="1"/>
    <col min="2" max="2" width="24" customWidth="1"/>
    <col min="3" max="9" width="12" customWidth="1"/>
  </cols>
  <sheetData>
    <row r="1" spans="1:9" ht="32.1" customHeight="1" x14ac:dyDescent="0.25">
      <c r="A1" s="20" t="s">
        <v>115</v>
      </c>
      <c r="B1" s="17"/>
      <c r="C1" s="17"/>
      <c r="D1" s="17"/>
      <c r="E1" s="17"/>
      <c r="F1" s="17"/>
      <c r="G1" s="17"/>
      <c r="H1" s="17"/>
      <c r="I1" s="17"/>
    </row>
    <row r="2" spans="1:9" ht="25.5" x14ac:dyDescent="0.25">
      <c r="A2" s="6" t="s">
        <v>116</v>
      </c>
      <c r="B2" s="10">
        <v>2026</v>
      </c>
    </row>
    <row r="3" spans="1:9" ht="27.95" customHeight="1" x14ac:dyDescent="0.25">
      <c r="A3" s="2" t="s">
        <v>26</v>
      </c>
      <c r="B3" s="2" t="s">
        <v>117</v>
      </c>
      <c r="C3" s="2" t="s">
        <v>118</v>
      </c>
      <c r="D3" s="2" t="s">
        <v>119</v>
      </c>
      <c r="E3" s="2" t="s">
        <v>120</v>
      </c>
      <c r="F3" s="2" t="s">
        <v>121</v>
      </c>
      <c r="G3" s="2" t="s">
        <v>122</v>
      </c>
      <c r="H3" s="2" t="s">
        <v>123</v>
      </c>
      <c r="I3" s="2" t="s">
        <v>124</v>
      </c>
    </row>
    <row r="4" spans="1:9" ht="21.95" customHeight="1" x14ac:dyDescent="0.25">
      <c r="A4" s="7" t="str">
        <f>'1 Dipendenti'!A3</f>
        <v>DIP-001</v>
      </c>
      <c r="B4" s="7" t="str">
        <f>'1 Dipendenti'!B3</f>
        <v>Mario Rossi</v>
      </c>
      <c r="C4" s="9">
        <f>IFERROR('1 Dipendenti'!E3,"")</f>
        <v>26</v>
      </c>
      <c r="D4" s="11">
        <f>IFERROR(SUMIFS('2 Eventi'!$F$3:$F$62,'2 Eventi'!$A$3:$A$62,A4,'2 Eventi'!$C$3:$C$62,"F",'2 Eventi'!$G$3:$G$62,"Approvata")/8,0)</f>
        <v>5</v>
      </c>
      <c r="E4" s="12">
        <f t="shared" ref="E4:E33" si="0">IFERROR(C4-D4,"")</f>
        <v>21</v>
      </c>
      <c r="F4" s="9">
        <f>IFERROR(SUMIFS('2 Eventi'!$F$3:$F$62,'2 Eventi'!$A$3:$A$62,A4,'2 Eventi'!$C$3:$C$62,"P",'2 Eventi'!$G$3:$G$62,"Approvata"),0)</f>
        <v>0</v>
      </c>
      <c r="G4" s="11">
        <f>IFERROR(SUMIFS('2 Eventi'!$F$3:$F$62,'2 Eventi'!$A$3:$A$62,A4,'2 Eventi'!$C$3:$C$62,"M",'2 Eventi'!$G$3:$G$62,"Approvata")/8,0)</f>
        <v>0</v>
      </c>
      <c r="H4" s="11">
        <f>IFERROR(SUMIFS('2 Eventi'!$F$3:$F$62,'2 Eventi'!$A$3:$A$62,A4,'2 Eventi'!$C$3:$C$62,"SW",'2 Eventi'!$G$3:$G$62,"Approvata")/8,0)</f>
        <v>1</v>
      </c>
      <c r="I4" s="11">
        <f>IFERROR(SUMIFS('2 Eventi'!$F$3:$F$62,'2 Eventi'!$A$3:$A$62,A4,'2 Eventi'!$C$3:$C$62,"CO",'2 Eventi'!$G$3:$G$62,"Approvata")/8,0)</f>
        <v>0</v>
      </c>
    </row>
    <row r="5" spans="1:9" ht="21.95" customHeight="1" x14ac:dyDescent="0.25">
      <c r="A5" s="7" t="str">
        <f>'1 Dipendenti'!A4</f>
        <v>DIP-002</v>
      </c>
      <c r="B5" s="7" t="str">
        <f>'1 Dipendenti'!B4</f>
        <v>Lucia Bianchi</v>
      </c>
      <c r="C5" s="9">
        <f>IFERROR('1 Dipendenti'!E4,"")</f>
        <v>26</v>
      </c>
      <c r="D5" s="11">
        <f>IFERROR(SUMIFS('2 Eventi'!$F$3:$F$62,'2 Eventi'!$A$3:$A$62,A5,'2 Eventi'!$C$3:$C$62,"F",'2 Eventi'!$G$3:$G$62,"Approvata")/8,0)</f>
        <v>15</v>
      </c>
      <c r="E5" s="12">
        <f t="shared" si="0"/>
        <v>11</v>
      </c>
      <c r="F5" s="9">
        <f>IFERROR(SUMIFS('2 Eventi'!$F$3:$F$62,'2 Eventi'!$A$3:$A$62,A5,'2 Eventi'!$C$3:$C$62,"P",'2 Eventi'!$G$3:$G$62,"Approvata"),0)</f>
        <v>0</v>
      </c>
      <c r="G5" s="11">
        <f>IFERROR(SUMIFS('2 Eventi'!$F$3:$F$62,'2 Eventi'!$A$3:$A$62,A5,'2 Eventi'!$C$3:$C$62,"M",'2 Eventi'!$G$3:$G$62,"Approvata")/8,0)</f>
        <v>0</v>
      </c>
      <c r="H5" s="11">
        <f>IFERROR(SUMIFS('2 Eventi'!$F$3:$F$62,'2 Eventi'!$A$3:$A$62,A5,'2 Eventi'!$C$3:$C$62,"SW",'2 Eventi'!$G$3:$G$62,"Approvata")/8,0)</f>
        <v>0</v>
      </c>
      <c r="I5" s="11">
        <f>IFERROR(SUMIFS('2 Eventi'!$F$3:$F$62,'2 Eventi'!$A$3:$A$62,A5,'2 Eventi'!$C$3:$C$62,"CO",'2 Eventi'!$G$3:$G$62,"Approvata")/8,0)</f>
        <v>0</v>
      </c>
    </row>
    <row r="6" spans="1:9" ht="21.95" customHeight="1" x14ac:dyDescent="0.25">
      <c r="A6" s="7" t="str">
        <f>'1 Dipendenti'!A5</f>
        <v>DIP-003</v>
      </c>
      <c r="B6" s="7" t="str">
        <f>'1 Dipendenti'!B5</f>
        <v>Andrea Verdi</v>
      </c>
      <c r="C6" s="9">
        <f>IFERROR('1 Dipendenti'!E5,"")</f>
        <v>32</v>
      </c>
      <c r="D6" s="11">
        <f>IFERROR(SUMIFS('2 Eventi'!$F$3:$F$62,'2 Eventi'!$A$3:$A$62,A6,'2 Eventi'!$C$3:$C$62,"F",'2 Eventi'!$G$3:$G$62,"Approvata")/8,0)</f>
        <v>0</v>
      </c>
      <c r="E6" s="12">
        <f t="shared" si="0"/>
        <v>32</v>
      </c>
      <c r="F6" s="9">
        <f>IFERROR(SUMIFS('2 Eventi'!$F$3:$F$62,'2 Eventi'!$A$3:$A$62,A6,'2 Eventi'!$C$3:$C$62,"P",'2 Eventi'!$G$3:$G$62,"Approvata"),0)</f>
        <v>4</v>
      </c>
      <c r="G6" s="11">
        <f>IFERROR(SUMIFS('2 Eventi'!$F$3:$F$62,'2 Eventi'!$A$3:$A$62,A6,'2 Eventi'!$C$3:$C$62,"M",'2 Eventi'!$G$3:$G$62,"Approvata")/8,0)</f>
        <v>0</v>
      </c>
      <c r="H6" s="11">
        <f>IFERROR(SUMIFS('2 Eventi'!$F$3:$F$62,'2 Eventi'!$A$3:$A$62,A6,'2 Eventi'!$C$3:$C$62,"SW",'2 Eventi'!$G$3:$G$62,"Approvata")/8,0)</f>
        <v>0</v>
      </c>
      <c r="I6" s="11">
        <f>IFERROR(SUMIFS('2 Eventi'!$F$3:$F$62,'2 Eventi'!$A$3:$A$62,A6,'2 Eventi'!$C$3:$C$62,"CO",'2 Eventi'!$G$3:$G$62,"Approvata")/8,0)</f>
        <v>0</v>
      </c>
    </row>
    <row r="7" spans="1:9" ht="21.95" customHeight="1" x14ac:dyDescent="0.25">
      <c r="A7" s="7" t="str">
        <f>'1 Dipendenti'!A6</f>
        <v>DIP-004</v>
      </c>
      <c r="B7" s="7" t="str">
        <f>'1 Dipendenti'!B6</f>
        <v>Giulia Neri</v>
      </c>
      <c r="C7" s="9">
        <f>IFERROR('1 Dipendenti'!E6,"")</f>
        <v>26</v>
      </c>
      <c r="D7" s="11">
        <f>IFERROR(SUMIFS('2 Eventi'!$F$3:$F$62,'2 Eventi'!$A$3:$A$62,A7,'2 Eventi'!$C$3:$C$62,"F",'2 Eventi'!$G$3:$G$62,"Approvata")/8,0)</f>
        <v>3</v>
      </c>
      <c r="E7" s="12">
        <f t="shared" si="0"/>
        <v>23</v>
      </c>
      <c r="F7" s="9">
        <f>IFERROR(SUMIFS('2 Eventi'!$F$3:$F$62,'2 Eventi'!$A$3:$A$62,A7,'2 Eventi'!$C$3:$C$62,"P",'2 Eventi'!$G$3:$G$62,"Approvata"),0)</f>
        <v>0</v>
      </c>
      <c r="G7" s="11">
        <f>IFERROR(SUMIFS('2 Eventi'!$F$3:$F$62,'2 Eventi'!$A$3:$A$62,A7,'2 Eventi'!$C$3:$C$62,"M",'2 Eventi'!$G$3:$G$62,"Approvata")/8,0)</f>
        <v>0</v>
      </c>
      <c r="H7" s="11">
        <f>IFERROR(SUMIFS('2 Eventi'!$F$3:$F$62,'2 Eventi'!$A$3:$A$62,A7,'2 Eventi'!$C$3:$C$62,"SW",'2 Eventi'!$G$3:$G$62,"Approvata")/8,0)</f>
        <v>3</v>
      </c>
      <c r="I7" s="11">
        <f>IFERROR(SUMIFS('2 Eventi'!$F$3:$F$62,'2 Eventi'!$A$3:$A$62,A7,'2 Eventi'!$C$3:$C$62,"CO",'2 Eventi'!$G$3:$G$62,"Approvata")/8,0)</f>
        <v>0</v>
      </c>
    </row>
    <row r="8" spans="1:9" ht="21.95" customHeight="1" x14ac:dyDescent="0.25">
      <c r="A8" s="7" t="str">
        <f>'1 Dipendenti'!A7</f>
        <v>DIP-005</v>
      </c>
      <c r="B8" s="7" t="str">
        <f>'1 Dipendenti'!B7</f>
        <v>Marco Blu</v>
      </c>
      <c r="C8" s="9">
        <f>IFERROR('1 Dipendenti'!E7,"")</f>
        <v>26</v>
      </c>
      <c r="D8" s="11">
        <f>IFERROR(SUMIFS('2 Eventi'!$F$3:$F$62,'2 Eventi'!$A$3:$A$62,A8,'2 Eventi'!$C$3:$C$62,"F",'2 Eventi'!$G$3:$G$62,"Approvata")/8,0)</f>
        <v>10</v>
      </c>
      <c r="E8" s="12">
        <f t="shared" si="0"/>
        <v>16</v>
      </c>
      <c r="F8" s="9">
        <f>IFERROR(SUMIFS('2 Eventi'!$F$3:$F$62,'2 Eventi'!$A$3:$A$62,A8,'2 Eventi'!$C$3:$C$62,"P",'2 Eventi'!$G$3:$G$62,"Approvata"),0)</f>
        <v>0</v>
      </c>
      <c r="G8" s="11">
        <f>IFERROR(SUMIFS('2 Eventi'!$F$3:$F$62,'2 Eventi'!$A$3:$A$62,A8,'2 Eventi'!$C$3:$C$62,"M",'2 Eventi'!$G$3:$G$62,"Approvata")/8,0)</f>
        <v>3</v>
      </c>
      <c r="H8" s="11">
        <f>IFERROR(SUMIFS('2 Eventi'!$F$3:$F$62,'2 Eventi'!$A$3:$A$62,A8,'2 Eventi'!$C$3:$C$62,"SW",'2 Eventi'!$G$3:$G$62,"Approvata")/8,0)</f>
        <v>0</v>
      </c>
      <c r="I8" s="11">
        <f>IFERROR(SUMIFS('2 Eventi'!$F$3:$F$62,'2 Eventi'!$A$3:$A$62,A8,'2 Eventi'!$C$3:$C$62,"CO",'2 Eventi'!$G$3:$G$62,"Approvata")/8,0)</f>
        <v>0</v>
      </c>
    </row>
    <row r="9" spans="1:9" ht="21.95" customHeight="1" x14ac:dyDescent="0.25">
      <c r="A9" s="7" t="str">
        <f>'1 Dipendenti'!A8</f>
        <v>DIP-006</v>
      </c>
      <c r="B9" s="7" t="str">
        <f>'1 Dipendenti'!B8</f>
        <v>Anna Bianchi</v>
      </c>
      <c r="C9" s="9">
        <f>IFERROR('1 Dipendenti'!E8,"")</f>
        <v>26</v>
      </c>
      <c r="D9" s="11">
        <f>IFERROR(SUMIFS('2 Eventi'!$F$3:$F$62,'2 Eventi'!$A$3:$A$62,A9,'2 Eventi'!$C$3:$C$62,"F",'2 Eventi'!$G$3:$G$62,"Approvata")/8,0)</f>
        <v>0</v>
      </c>
      <c r="E9" s="12">
        <f t="shared" si="0"/>
        <v>26</v>
      </c>
      <c r="F9" s="9">
        <f>IFERROR(SUMIFS('2 Eventi'!$F$3:$F$62,'2 Eventi'!$A$3:$A$62,A9,'2 Eventi'!$C$3:$C$62,"P",'2 Eventi'!$G$3:$G$62,"Approvata"),0)</f>
        <v>0</v>
      </c>
      <c r="G9" s="11">
        <f>IFERROR(SUMIFS('2 Eventi'!$F$3:$F$62,'2 Eventi'!$A$3:$A$62,A9,'2 Eventi'!$C$3:$C$62,"M",'2 Eventi'!$G$3:$G$62,"Approvata")/8,0)</f>
        <v>0</v>
      </c>
      <c r="H9" s="11">
        <f>IFERROR(SUMIFS('2 Eventi'!$F$3:$F$62,'2 Eventi'!$A$3:$A$62,A9,'2 Eventi'!$C$3:$C$62,"SW",'2 Eventi'!$G$3:$G$62,"Approvata")/8,0)</f>
        <v>0</v>
      </c>
      <c r="I9" s="11">
        <f>IFERROR(SUMIFS('2 Eventi'!$F$3:$F$62,'2 Eventi'!$A$3:$A$62,A9,'2 Eventi'!$C$3:$C$62,"CO",'2 Eventi'!$G$3:$G$62,"Approvata")/8,0)</f>
        <v>0</v>
      </c>
    </row>
    <row r="10" spans="1:9" ht="21.95" customHeight="1" x14ac:dyDescent="0.25">
      <c r="A10" s="7" t="str">
        <f>'1 Dipendenti'!A9</f>
        <v>DIP-007</v>
      </c>
      <c r="B10" s="7" t="str">
        <f>'1 Dipendenti'!B9</f>
        <v>Roberto Gialli</v>
      </c>
      <c r="C10" s="9">
        <f>IFERROR('1 Dipendenti'!E9,"")</f>
        <v>26</v>
      </c>
      <c r="D10" s="11">
        <f>IFERROR(SUMIFS('2 Eventi'!$F$3:$F$62,'2 Eventi'!$A$3:$A$62,A10,'2 Eventi'!$C$3:$C$62,"F",'2 Eventi'!$G$3:$G$62,"Approvata")/8,0)</f>
        <v>5</v>
      </c>
      <c r="E10" s="12">
        <f t="shared" si="0"/>
        <v>21</v>
      </c>
      <c r="F10" s="9">
        <f>IFERROR(SUMIFS('2 Eventi'!$F$3:$F$62,'2 Eventi'!$A$3:$A$62,A10,'2 Eventi'!$C$3:$C$62,"P",'2 Eventi'!$G$3:$G$62,"Approvata"),0)</f>
        <v>0</v>
      </c>
      <c r="G10" s="11">
        <f>IFERROR(SUMIFS('2 Eventi'!$F$3:$F$62,'2 Eventi'!$A$3:$A$62,A10,'2 Eventi'!$C$3:$C$62,"M",'2 Eventi'!$G$3:$G$62,"Approvata")/8,0)</f>
        <v>0</v>
      </c>
      <c r="H10" s="11">
        <f>IFERROR(SUMIFS('2 Eventi'!$F$3:$F$62,'2 Eventi'!$A$3:$A$62,A10,'2 Eventi'!$C$3:$C$62,"SW",'2 Eventi'!$G$3:$G$62,"Approvata")/8,0)</f>
        <v>0</v>
      </c>
      <c r="I10" s="11">
        <f>IFERROR(SUMIFS('2 Eventi'!$F$3:$F$62,'2 Eventi'!$A$3:$A$62,A10,'2 Eventi'!$C$3:$C$62,"CO",'2 Eventi'!$G$3:$G$62,"Approvata")/8,0)</f>
        <v>0</v>
      </c>
    </row>
    <row r="11" spans="1:9" ht="21.95" customHeight="1" x14ac:dyDescent="0.25">
      <c r="A11" s="7" t="str">
        <f>'1 Dipendenti'!A10</f>
        <v>DIP-008</v>
      </c>
      <c r="B11" s="7" t="str">
        <f>'1 Dipendenti'!B10</f>
        <v>Sara Rossi</v>
      </c>
      <c r="C11" s="9">
        <f>IFERROR('1 Dipendenti'!E10,"")</f>
        <v>26</v>
      </c>
      <c r="D11" s="11">
        <f>IFERROR(SUMIFS('2 Eventi'!$F$3:$F$62,'2 Eventi'!$A$3:$A$62,A11,'2 Eventi'!$C$3:$C$62,"F",'2 Eventi'!$G$3:$G$62,"Approvata")/8,0)</f>
        <v>0</v>
      </c>
      <c r="E11" s="12">
        <f t="shared" si="0"/>
        <v>26</v>
      </c>
      <c r="F11" s="9">
        <f>IFERROR(SUMIFS('2 Eventi'!$F$3:$F$62,'2 Eventi'!$A$3:$A$62,A11,'2 Eventi'!$C$3:$C$62,"P",'2 Eventi'!$G$3:$G$62,"Approvata"),0)</f>
        <v>0</v>
      </c>
      <c r="G11" s="11">
        <f>IFERROR(SUMIFS('2 Eventi'!$F$3:$F$62,'2 Eventi'!$A$3:$A$62,A11,'2 Eventi'!$C$3:$C$62,"M",'2 Eventi'!$G$3:$G$62,"Approvata")/8,0)</f>
        <v>0</v>
      </c>
      <c r="H11" s="11">
        <f>IFERROR(SUMIFS('2 Eventi'!$F$3:$F$62,'2 Eventi'!$A$3:$A$62,A11,'2 Eventi'!$C$3:$C$62,"SW",'2 Eventi'!$G$3:$G$62,"Approvata")/8,0)</f>
        <v>0</v>
      </c>
      <c r="I11" s="11">
        <f>IFERROR(SUMIFS('2 Eventi'!$F$3:$F$62,'2 Eventi'!$A$3:$A$62,A11,'2 Eventi'!$C$3:$C$62,"CO",'2 Eventi'!$G$3:$G$62,"Approvata")/8,0)</f>
        <v>3</v>
      </c>
    </row>
    <row r="12" spans="1:9" ht="21.95" customHeight="1" x14ac:dyDescent="0.25">
      <c r="A12" s="7">
        <f>'1 Dipendenti'!A11</f>
        <v>0</v>
      </c>
      <c r="B12" s="7">
        <f>'1 Dipendenti'!B11</f>
        <v>0</v>
      </c>
      <c r="C12" s="9">
        <f>IFERROR('1 Dipendenti'!E11,"")</f>
        <v>0</v>
      </c>
      <c r="D12" s="11">
        <f>IFERROR(SUMIFS('2 Eventi'!$F$3:$F$62,'2 Eventi'!$A$3:$A$62,A12,'2 Eventi'!$C$3:$C$62,"F",'2 Eventi'!$G$3:$G$62,"Approvata")/8,0)</f>
        <v>0</v>
      </c>
      <c r="E12" s="12">
        <f t="shared" si="0"/>
        <v>0</v>
      </c>
      <c r="F12" s="9">
        <f>IFERROR(SUMIFS('2 Eventi'!$F$3:$F$62,'2 Eventi'!$A$3:$A$62,A12,'2 Eventi'!$C$3:$C$62,"P",'2 Eventi'!$G$3:$G$62,"Approvata"),0)</f>
        <v>0</v>
      </c>
      <c r="G12" s="11">
        <f>IFERROR(SUMIFS('2 Eventi'!$F$3:$F$62,'2 Eventi'!$A$3:$A$62,A12,'2 Eventi'!$C$3:$C$62,"M",'2 Eventi'!$G$3:$G$62,"Approvata")/8,0)</f>
        <v>0</v>
      </c>
      <c r="H12" s="11">
        <f>IFERROR(SUMIFS('2 Eventi'!$F$3:$F$62,'2 Eventi'!$A$3:$A$62,A12,'2 Eventi'!$C$3:$C$62,"SW",'2 Eventi'!$G$3:$G$62,"Approvata")/8,0)</f>
        <v>0</v>
      </c>
      <c r="I12" s="11">
        <f>IFERROR(SUMIFS('2 Eventi'!$F$3:$F$62,'2 Eventi'!$A$3:$A$62,A12,'2 Eventi'!$C$3:$C$62,"CO",'2 Eventi'!$G$3:$G$62,"Approvata")/8,0)</f>
        <v>0</v>
      </c>
    </row>
    <row r="13" spans="1:9" ht="21.95" customHeight="1" x14ac:dyDescent="0.25">
      <c r="A13" s="7">
        <f>'1 Dipendenti'!A12</f>
        <v>0</v>
      </c>
      <c r="B13" s="7">
        <f>'1 Dipendenti'!B12</f>
        <v>0</v>
      </c>
      <c r="C13" s="9">
        <f>IFERROR('1 Dipendenti'!E12,"")</f>
        <v>0</v>
      </c>
      <c r="D13" s="11">
        <f>IFERROR(SUMIFS('2 Eventi'!$F$3:$F$62,'2 Eventi'!$A$3:$A$62,A13,'2 Eventi'!$C$3:$C$62,"F",'2 Eventi'!$G$3:$G$62,"Approvata")/8,0)</f>
        <v>0</v>
      </c>
      <c r="E13" s="12">
        <f t="shared" si="0"/>
        <v>0</v>
      </c>
      <c r="F13" s="9">
        <f>IFERROR(SUMIFS('2 Eventi'!$F$3:$F$62,'2 Eventi'!$A$3:$A$62,A13,'2 Eventi'!$C$3:$C$62,"P",'2 Eventi'!$G$3:$G$62,"Approvata"),0)</f>
        <v>0</v>
      </c>
      <c r="G13" s="11">
        <f>IFERROR(SUMIFS('2 Eventi'!$F$3:$F$62,'2 Eventi'!$A$3:$A$62,A13,'2 Eventi'!$C$3:$C$62,"M",'2 Eventi'!$G$3:$G$62,"Approvata")/8,0)</f>
        <v>0</v>
      </c>
      <c r="H13" s="11">
        <f>IFERROR(SUMIFS('2 Eventi'!$F$3:$F$62,'2 Eventi'!$A$3:$A$62,A13,'2 Eventi'!$C$3:$C$62,"SW",'2 Eventi'!$G$3:$G$62,"Approvata")/8,0)</f>
        <v>0</v>
      </c>
      <c r="I13" s="11">
        <f>IFERROR(SUMIFS('2 Eventi'!$F$3:$F$62,'2 Eventi'!$A$3:$A$62,A13,'2 Eventi'!$C$3:$C$62,"CO",'2 Eventi'!$G$3:$G$62,"Approvata")/8,0)</f>
        <v>0</v>
      </c>
    </row>
    <row r="14" spans="1:9" ht="21.95" customHeight="1" x14ac:dyDescent="0.25">
      <c r="A14" s="7">
        <f>'1 Dipendenti'!A13</f>
        <v>0</v>
      </c>
      <c r="B14" s="7">
        <f>'1 Dipendenti'!B13</f>
        <v>0</v>
      </c>
      <c r="C14" s="9">
        <f>IFERROR('1 Dipendenti'!E13,"")</f>
        <v>0</v>
      </c>
      <c r="D14" s="11">
        <f>IFERROR(SUMIFS('2 Eventi'!$F$3:$F$62,'2 Eventi'!$A$3:$A$62,A14,'2 Eventi'!$C$3:$C$62,"F",'2 Eventi'!$G$3:$G$62,"Approvata")/8,0)</f>
        <v>0</v>
      </c>
      <c r="E14" s="12">
        <f t="shared" si="0"/>
        <v>0</v>
      </c>
      <c r="F14" s="9">
        <f>IFERROR(SUMIFS('2 Eventi'!$F$3:$F$62,'2 Eventi'!$A$3:$A$62,A14,'2 Eventi'!$C$3:$C$62,"P",'2 Eventi'!$G$3:$G$62,"Approvata"),0)</f>
        <v>0</v>
      </c>
      <c r="G14" s="11">
        <f>IFERROR(SUMIFS('2 Eventi'!$F$3:$F$62,'2 Eventi'!$A$3:$A$62,A14,'2 Eventi'!$C$3:$C$62,"M",'2 Eventi'!$G$3:$G$62,"Approvata")/8,0)</f>
        <v>0</v>
      </c>
      <c r="H14" s="11">
        <f>IFERROR(SUMIFS('2 Eventi'!$F$3:$F$62,'2 Eventi'!$A$3:$A$62,A14,'2 Eventi'!$C$3:$C$62,"SW",'2 Eventi'!$G$3:$G$62,"Approvata")/8,0)</f>
        <v>0</v>
      </c>
      <c r="I14" s="11">
        <f>IFERROR(SUMIFS('2 Eventi'!$F$3:$F$62,'2 Eventi'!$A$3:$A$62,A14,'2 Eventi'!$C$3:$C$62,"CO",'2 Eventi'!$G$3:$G$62,"Approvata")/8,0)</f>
        <v>0</v>
      </c>
    </row>
    <row r="15" spans="1:9" ht="21.95" customHeight="1" x14ac:dyDescent="0.25">
      <c r="A15" s="7">
        <f>'1 Dipendenti'!A14</f>
        <v>0</v>
      </c>
      <c r="B15" s="7">
        <f>'1 Dipendenti'!B14</f>
        <v>0</v>
      </c>
      <c r="C15" s="9">
        <f>IFERROR('1 Dipendenti'!E14,"")</f>
        <v>0</v>
      </c>
      <c r="D15" s="11">
        <f>IFERROR(SUMIFS('2 Eventi'!$F$3:$F$62,'2 Eventi'!$A$3:$A$62,A15,'2 Eventi'!$C$3:$C$62,"F",'2 Eventi'!$G$3:$G$62,"Approvata")/8,0)</f>
        <v>0</v>
      </c>
      <c r="E15" s="12">
        <f t="shared" si="0"/>
        <v>0</v>
      </c>
      <c r="F15" s="9">
        <f>IFERROR(SUMIFS('2 Eventi'!$F$3:$F$62,'2 Eventi'!$A$3:$A$62,A15,'2 Eventi'!$C$3:$C$62,"P",'2 Eventi'!$G$3:$G$62,"Approvata"),0)</f>
        <v>0</v>
      </c>
      <c r="G15" s="11">
        <f>IFERROR(SUMIFS('2 Eventi'!$F$3:$F$62,'2 Eventi'!$A$3:$A$62,A15,'2 Eventi'!$C$3:$C$62,"M",'2 Eventi'!$G$3:$G$62,"Approvata")/8,0)</f>
        <v>0</v>
      </c>
      <c r="H15" s="11">
        <f>IFERROR(SUMIFS('2 Eventi'!$F$3:$F$62,'2 Eventi'!$A$3:$A$62,A15,'2 Eventi'!$C$3:$C$62,"SW",'2 Eventi'!$G$3:$G$62,"Approvata")/8,0)</f>
        <v>0</v>
      </c>
      <c r="I15" s="11">
        <f>IFERROR(SUMIFS('2 Eventi'!$F$3:$F$62,'2 Eventi'!$A$3:$A$62,A15,'2 Eventi'!$C$3:$C$62,"CO",'2 Eventi'!$G$3:$G$62,"Approvata")/8,0)</f>
        <v>0</v>
      </c>
    </row>
    <row r="16" spans="1:9" ht="21.95" customHeight="1" x14ac:dyDescent="0.25">
      <c r="A16" s="7">
        <f>'1 Dipendenti'!A15</f>
        <v>0</v>
      </c>
      <c r="B16" s="7">
        <f>'1 Dipendenti'!B15</f>
        <v>0</v>
      </c>
      <c r="C16" s="9">
        <f>IFERROR('1 Dipendenti'!E15,"")</f>
        <v>0</v>
      </c>
      <c r="D16" s="11">
        <f>IFERROR(SUMIFS('2 Eventi'!$F$3:$F$62,'2 Eventi'!$A$3:$A$62,A16,'2 Eventi'!$C$3:$C$62,"F",'2 Eventi'!$G$3:$G$62,"Approvata")/8,0)</f>
        <v>0</v>
      </c>
      <c r="E16" s="12">
        <f t="shared" si="0"/>
        <v>0</v>
      </c>
      <c r="F16" s="9">
        <f>IFERROR(SUMIFS('2 Eventi'!$F$3:$F$62,'2 Eventi'!$A$3:$A$62,A16,'2 Eventi'!$C$3:$C$62,"P",'2 Eventi'!$G$3:$G$62,"Approvata"),0)</f>
        <v>0</v>
      </c>
      <c r="G16" s="11">
        <f>IFERROR(SUMIFS('2 Eventi'!$F$3:$F$62,'2 Eventi'!$A$3:$A$62,A16,'2 Eventi'!$C$3:$C$62,"M",'2 Eventi'!$G$3:$G$62,"Approvata")/8,0)</f>
        <v>0</v>
      </c>
      <c r="H16" s="11">
        <f>IFERROR(SUMIFS('2 Eventi'!$F$3:$F$62,'2 Eventi'!$A$3:$A$62,A16,'2 Eventi'!$C$3:$C$62,"SW",'2 Eventi'!$G$3:$G$62,"Approvata")/8,0)</f>
        <v>0</v>
      </c>
      <c r="I16" s="11">
        <f>IFERROR(SUMIFS('2 Eventi'!$F$3:$F$62,'2 Eventi'!$A$3:$A$62,A16,'2 Eventi'!$C$3:$C$62,"CO",'2 Eventi'!$G$3:$G$62,"Approvata")/8,0)</f>
        <v>0</v>
      </c>
    </row>
    <row r="17" spans="1:9" ht="21.95" customHeight="1" x14ac:dyDescent="0.25">
      <c r="A17" s="7">
        <f>'1 Dipendenti'!A16</f>
        <v>0</v>
      </c>
      <c r="B17" s="7">
        <f>'1 Dipendenti'!B16</f>
        <v>0</v>
      </c>
      <c r="C17" s="9">
        <f>IFERROR('1 Dipendenti'!E16,"")</f>
        <v>0</v>
      </c>
      <c r="D17" s="11">
        <f>IFERROR(SUMIFS('2 Eventi'!$F$3:$F$62,'2 Eventi'!$A$3:$A$62,A17,'2 Eventi'!$C$3:$C$62,"F",'2 Eventi'!$G$3:$G$62,"Approvata")/8,0)</f>
        <v>0</v>
      </c>
      <c r="E17" s="12">
        <f t="shared" si="0"/>
        <v>0</v>
      </c>
      <c r="F17" s="9">
        <f>IFERROR(SUMIFS('2 Eventi'!$F$3:$F$62,'2 Eventi'!$A$3:$A$62,A17,'2 Eventi'!$C$3:$C$62,"P",'2 Eventi'!$G$3:$G$62,"Approvata"),0)</f>
        <v>0</v>
      </c>
      <c r="G17" s="11">
        <f>IFERROR(SUMIFS('2 Eventi'!$F$3:$F$62,'2 Eventi'!$A$3:$A$62,A17,'2 Eventi'!$C$3:$C$62,"M",'2 Eventi'!$G$3:$G$62,"Approvata")/8,0)</f>
        <v>0</v>
      </c>
      <c r="H17" s="11">
        <f>IFERROR(SUMIFS('2 Eventi'!$F$3:$F$62,'2 Eventi'!$A$3:$A$62,A17,'2 Eventi'!$C$3:$C$62,"SW",'2 Eventi'!$G$3:$G$62,"Approvata")/8,0)</f>
        <v>0</v>
      </c>
      <c r="I17" s="11">
        <f>IFERROR(SUMIFS('2 Eventi'!$F$3:$F$62,'2 Eventi'!$A$3:$A$62,A17,'2 Eventi'!$C$3:$C$62,"CO",'2 Eventi'!$G$3:$G$62,"Approvata")/8,0)</f>
        <v>0</v>
      </c>
    </row>
    <row r="18" spans="1:9" ht="21.95" customHeight="1" x14ac:dyDescent="0.25">
      <c r="A18" s="7">
        <f>'1 Dipendenti'!A17</f>
        <v>0</v>
      </c>
      <c r="B18" s="7">
        <f>'1 Dipendenti'!B17</f>
        <v>0</v>
      </c>
      <c r="C18" s="9">
        <f>IFERROR('1 Dipendenti'!E17,"")</f>
        <v>0</v>
      </c>
      <c r="D18" s="11">
        <f>IFERROR(SUMIFS('2 Eventi'!$F$3:$F$62,'2 Eventi'!$A$3:$A$62,A18,'2 Eventi'!$C$3:$C$62,"F",'2 Eventi'!$G$3:$G$62,"Approvata")/8,0)</f>
        <v>0</v>
      </c>
      <c r="E18" s="12">
        <f t="shared" si="0"/>
        <v>0</v>
      </c>
      <c r="F18" s="9">
        <f>IFERROR(SUMIFS('2 Eventi'!$F$3:$F$62,'2 Eventi'!$A$3:$A$62,A18,'2 Eventi'!$C$3:$C$62,"P",'2 Eventi'!$G$3:$G$62,"Approvata"),0)</f>
        <v>0</v>
      </c>
      <c r="G18" s="11">
        <f>IFERROR(SUMIFS('2 Eventi'!$F$3:$F$62,'2 Eventi'!$A$3:$A$62,A18,'2 Eventi'!$C$3:$C$62,"M",'2 Eventi'!$G$3:$G$62,"Approvata")/8,0)</f>
        <v>0</v>
      </c>
      <c r="H18" s="11">
        <f>IFERROR(SUMIFS('2 Eventi'!$F$3:$F$62,'2 Eventi'!$A$3:$A$62,A18,'2 Eventi'!$C$3:$C$62,"SW",'2 Eventi'!$G$3:$G$62,"Approvata")/8,0)</f>
        <v>0</v>
      </c>
      <c r="I18" s="11">
        <f>IFERROR(SUMIFS('2 Eventi'!$F$3:$F$62,'2 Eventi'!$A$3:$A$62,A18,'2 Eventi'!$C$3:$C$62,"CO",'2 Eventi'!$G$3:$G$62,"Approvata")/8,0)</f>
        <v>0</v>
      </c>
    </row>
    <row r="19" spans="1:9" ht="21.95" customHeight="1" x14ac:dyDescent="0.25">
      <c r="A19" s="7">
        <f>'1 Dipendenti'!A18</f>
        <v>0</v>
      </c>
      <c r="B19" s="7">
        <f>'1 Dipendenti'!B18</f>
        <v>0</v>
      </c>
      <c r="C19" s="9">
        <f>IFERROR('1 Dipendenti'!E18,"")</f>
        <v>0</v>
      </c>
      <c r="D19" s="11">
        <f>IFERROR(SUMIFS('2 Eventi'!$F$3:$F$62,'2 Eventi'!$A$3:$A$62,A19,'2 Eventi'!$C$3:$C$62,"F",'2 Eventi'!$G$3:$G$62,"Approvata")/8,0)</f>
        <v>0</v>
      </c>
      <c r="E19" s="12">
        <f t="shared" si="0"/>
        <v>0</v>
      </c>
      <c r="F19" s="9">
        <f>IFERROR(SUMIFS('2 Eventi'!$F$3:$F$62,'2 Eventi'!$A$3:$A$62,A19,'2 Eventi'!$C$3:$C$62,"P",'2 Eventi'!$G$3:$G$62,"Approvata"),0)</f>
        <v>0</v>
      </c>
      <c r="G19" s="11">
        <f>IFERROR(SUMIFS('2 Eventi'!$F$3:$F$62,'2 Eventi'!$A$3:$A$62,A19,'2 Eventi'!$C$3:$C$62,"M",'2 Eventi'!$G$3:$G$62,"Approvata")/8,0)</f>
        <v>0</v>
      </c>
      <c r="H19" s="11">
        <f>IFERROR(SUMIFS('2 Eventi'!$F$3:$F$62,'2 Eventi'!$A$3:$A$62,A19,'2 Eventi'!$C$3:$C$62,"SW",'2 Eventi'!$G$3:$G$62,"Approvata")/8,0)</f>
        <v>0</v>
      </c>
      <c r="I19" s="11">
        <f>IFERROR(SUMIFS('2 Eventi'!$F$3:$F$62,'2 Eventi'!$A$3:$A$62,A19,'2 Eventi'!$C$3:$C$62,"CO",'2 Eventi'!$G$3:$G$62,"Approvata")/8,0)</f>
        <v>0</v>
      </c>
    </row>
    <row r="20" spans="1:9" ht="21.95" customHeight="1" x14ac:dyDescent="0.25">
      <c r="A20" s="7">
        <f>'1 Dipendenti'!A19</f>
        <v>0</v>
      </c>
      <c r="B20" s="7">
        <f>'1 Dipendenti'!B19</f>
        <v>0</v>
      </c>
      <c r="C20" s="9">
        <f>IFERROR('1 Dipendenti'!E19,"")</f>
        <v>0</v>
      </c>
      <c r="D20" s="11">
        <f>IFERROR(SUMIFS('2 Eventi'!$F$3:$F$62,'2 Eventi'!$A$3:$A$62,A20,'2 Eventi'!$C$3:$C$62,"F",'2 Eventi'!$G$3:$G$62,"Approvata")/8,0)</f>
        <v>0</v>
      </c>
      <c r="E20" s="12">
        <f t="shared" si="0"/>
        <v>0</v>
      </c>
      <c r="F20" s="9">
        <f>IFERROR(SUMIFS('2 Eventi'!$F$3:$F$62,'2 Eventi'!$A$3:$A$62,A20,'2 Eventi'!$C$3:$C$62,"P",'2 Eventi'!$G$3:$G$62,"Approvata"),0)</f>
        <v>0</v>
      </c>
      <c r="G20" s="11">
        <f>IFERROR(SUMIFS('2 Eventi'!$F$3:$F$62,'2 Eventi'!$A$3:$A$62,A20,'2 Eventi'!$C$3:$C$62,"M",'2 Eventi'!$G$3:$G$62,"Approvata")/8,0)</f>
        <v>0</v>
      </c>
      <c r="H20" s="11">
        <f>IFERROR(SUMIFS('2 Eventi'!$F$3:$F$62,'2 Eventi'!$A$3:$A$62,A20,'2 Eventi'!$C$3:$C$62,"SW",'2 Eventi'!$G$3:$G$62,"Approvata")/8,0)</f>
        <v>0</v>
      </c>
      <c r="I20" s="11">
        <f>IFERROR(SUMIFS('2 Eventi'!$F$3:$F$62,'2 Eventi'!$A$3:$A$62,A20,'2 Eventi'!$C$3:$C$62,"CO",'2 Eventi'!$G$3:$G$62,"Approvata")/8,0)</f>
        <v>0</v>
      </c>
    </row>
    <row r="21" spans="1:9" ht="21.95" customHeight="1" x14ac:dyDescent="0.25">
      <c r="A21" s="7">
        <f>'1 Dipendenti'!A20</f>
        <v>0</v>
      </c>
      <c r="B21" s="7">
        <f>'1 Dipendenti'!B20</f>
        <v>0</v>
      </c>
      <c r="C21" s="9">
        <f>IFERROR('1 Dipendenti'!E20,"")</f>
        <v>0</v>
      </c>
      <c r="D21" s="11">
        <f>IFERROR(SUMIFS('2 Eventi'!$F$3:$F$62,'2 Eventi'!$A$3:$A$62,A21,'2 Eventi'!$C$3:$C$62,"F",'2 Eventi'!$G$3:$G$62,"Approvata")/8,0)</f>
        <v>0</v>
      </c>
      <c r="E21" s="12">
        <f t="shared" si="0"/>
        <v>0</v>
      </c>
      <c r="F21" s="9">
        <f>IFERROR(SUMIFS('2 Eventi'!$F$3:$F$62,'2 Eventi'!$A$3:$A$62,A21,'2 Eventi'!$C$3:$C$62,"P",'2 Eventi'!$G$3:$G$62,"Approvata"),0)</f>
        <v>0</v>
      </c>
      <c r="G21" s="11">
        <f>IFERROR(SUMIFS('2 Eventi'!$F$3:$F$62,'2 Eventi'!$A$3:$A$62,A21,'2 Eventi'!$C$3:$C$62,"M",'2 Eventi'!$G$3:$G$62,"Approvata")/8,0)</f>
        <v>0</v>
      </c>
      <c r="H21" s="11">
        <f>IFERROR(SUMIFS('2 Eventi'!$F$3:$F$62,'2 Eventi'!$A$3:$A$62,A21,'2 Eventi'!$C$3:$C$62,"SW",'2 Eventi'!$G$3:$G$62,"Approvata")/8,0)</f>
        <v>0</v>
      </c>
      <c r="I21" s="11">
        <f>IFERROR(SUMIFS('2 Eventi'!$F$3:$F$62,'2 Eventi'!$A$3:$A$62,A21,'2 Eventi'!$C$3:$C$62,"CO",'2 Eventi'!$G$3:$G$62,"Approvata")/8,0)</f>
        <v>0</v>
      </c>
    </row>
    <row r="22" spans="1:9" ht="21.95" customHeight="1" x14ac:dyDescent="0.25">
      <c r="A22" s="7">
        <f>'1 Dipendenti'!A21</f>
        <v>0</v>
      </c>
      <c r="B22" s="7">
        <f>'1 Dipendenti'!B21</f>
        <v>0</v>
      </c>
      <c r="C22" s="9">
        <f>IFERROR('1 Dipendenti'!E21,"")</f>
        <v>0</v>
      </c>
      <c r="D22" s="11">
        <f>IFERROR(SUMIFS('2 Eventi'!$F$3:$F$62,'2 Eventi'!$A$3:$A$62,A22,'2 Eventi'!$C$3:$C$62,"F",'2 Eventi'!$G$3:$G$62,"Approvata")/8,0)</f>
        <v>0</v>
      </c>
      <c r="E22" s="12">
        <f t="shared" si="0"/>
        <v>0</v>
      </c>
      <c r="F22" s="9">
        <f>IFERROR(SUMIFS('2 Eventi'!$F$3:$F$62,'2 Eventi'!$A$3:$A$62,A22,'2 Eventi'!$C$3:$C$62,"P",'2 Eventi'!$G$3:$G$62,"Approvata"),0)</f>
        <v>0</v>
      </c>
      <c r="G22" s="11">
        <f>IFERROR(SUMIFS('2 Eventi'!$F$3:$F$62,'2 Eventi'!$A$3:$A$62,A22,'2 Eventi'!$C$3:$C$62,"M",'2 Eventi'!$G$3:$G$62,"Approvata")/8,0)</f>
        <v>0</v>
      </c>
      <c r="H22" s="11">
        <f>IFERROR(SUMIFS('2 Eventi'!$F$3:$F$62,'2 Eventi'!$A$3:$A$62,A22,'2 Eventi'!$C$3:$C$62,"SW",'2 Eventi'!$G$3:$G$62,"Approvata")/8,0)</f>
        <v>0</v>
      </c>
      <c r="I22" s="11">
        <f>IFERROR(SUMIFS('2 Eventi'!$F$3:$F$62,'2 Eventi'!$A$3:$A$62,A22,'2 Eventi'!$C$3:$C$62,"CO",'2 Eventi'!$G$3:$G$62,"Approvata")/8,0)</f>
        <v>0</v>
      </c>
    </row>
    <row r="23" spans="1:9" ht="21.95" customHeight="1" x14ac:dyDescent="0.25">
      <c r="A23" s="7">
        <f>'1 Dipendenti'!A22</f>
        <v>0</v>
      </c>
      <c r="B23" s="7">
        <f>'1 Dipendenti'!B22</f>
        <v>0</v>
      </c>
      <c r="C23" s="9">
        <f>IFERROR('1 Dipendenti'!E22,"")</f>
        <v>0</v>
      </c>
      <c r="D23" s="11">
        <f>IFERROR(SUMIFS('2 Eventi'!$F$3:$F$62,'2 Eventi'!$A$3:$A$62,A23,'2 Eventi'!$C$3:$C$62,"F",'2 Eventi'!$G$3:$G$62,"Approvata")/8,0)</f>
        <v>0</v>
      </c>
      <c r="E23" s="12">
        <f t="shared" si="0"/>
        <v>0</v>
      </c>
      <c r="F23" s="9">
        <f>IFERROR(SUMIFS('2 Eventi'!$F$3:$F$62,'2 Eventi'!$A$3:$A$62,A23,'2 Eventi'!$C$3:$C$62,"P",'2 Eventi'!$G$3:$G$62,"Approvata"),0)</f>
        <v>0</v>
      </c>
      <c r="G23" s="11">
        <f>IFERROR(SUMIFS('2 Eventi'!$F$3:$F$62,'2 Eventi'!$A$3:$A$62,A23,'2 Eventi'!$C$3:$C$62,"M",'2 Eventi'!$G$3:$G$62,"Approvata")/8,0)</f>
        <v>0</v>
      </c>
      <c r="H23" s="11">
        <f>IFERROR(SUMIFS('2 Eventi'!$F$3:$F$62,'2 Eventi'!$A$3:$A$62,A23,'2 Eventi'!$C$3:$C$62,"SW",'2 Eventi'!$G$3:$G$62,"Approvata")/8,0)</f>
        <v>0</v>
      </c>
      <c r="I23" s="11">
        <f>IFERROR(SUMIFS('2 Eventi'!$F$3:$F$62,'2 Eventi'!$A$3:$A$62,A23,'2 Eventi'!$C$3:$C$62,"CO",'2 Eventi'!$G$3:$G$62,"Approvata")/8,0)</f>
        <v>0</v>
      </c>
    </row>
    <row r="24" spans="1:9" ht="21.95" customHeight="1" x14ac:dyDescent="0.25">
      <c r="A24" s="7">
        <f>'1 Dipendenti'!A23</f>
        <v>0</v>
      </c>
      <c r="B24" s="7">
        <f>'1 Dipendenti'!B23</f>
        <v>0</v>
      </c>
      <c r="C24" s="9">
        <f>IFERROR('1 Dipendenti'!E23,"")</f>
        <v>0</v>
      </c>
      <c r="D24" s="11">
        <f>IFERROR(SUMIFS('2 Eventi'!$F$3:$F$62,'2 Eventi'!$A$3:$A$62,A24,'2 Eventi'!$C$3:$C$62,"F",'2 Eventi'!$G$3:$G$62,"Approvata")/8,0)</f>
        <v>0</v>
      </c>
      <c r="E24" s="12">
        <f t="shared" si="0"/>
        <v>0</v>
      </c>
      <c r="F24" s="9">
        <f>IFERROR(SUMIFS('2 Eventi'!$F$3:$F$62,'2 Eventi'!$A$3:$A$62,A24,'2 Eventi'!$C$3:$C$62,"P",'2 Eventi'!$G$3:$G$62,"Approvata"),0)</f>
        <v>0</v>
      </c>
      <c r="G24" s="11">
        <f>IFERROR(SUMIFS('2 Eventi'!$F$3:$F$62,'2 Eventi'!$A$3:$A$62,A24,'2 Eventi'!$C$3:$C$62,"M",'2 Eventi'!$G$3:$G$62,"Approvata")/8,0)</f>
        <v>0</v>
      </c>
      <c r="H24" s="11">
        <f>IFERROR(SUMIFS('2 Eventi'!$F$3:$F$62,'2 Eventi'!$A$3:$A$62,A24,'2 Eventi'!$C$3:$C$62,"SW",'2 Eventi'!$G$3:$G$62,"Approvata")/8,0)</f>
        <v>0</v>
      </c>
      <c r="I24" s="11">
        <f>IFERROR(SUMIFS('2 Eventi'!$F$3:$F$62,'2 Eventi'!$A$3:$A$62,A24,'2 Eventi'!$C$3:$C$62,"CO",'2 Eventi'!$G$3:$G$62,"Approvata")/8,0)</f>
        <v>0</v>
      </c>
    </row>
    <row r="25" spans="1:9" ht="21.95" customHeight="1" x14ac:dyDescent="0.25">
      <c r="A25" s="7">
        <f>'1 Dipendenti'!A24</f>
        <v>0</v>
      </c>
      <c r="B25" s="7">
        <f>'1 Dipendenti'!B24</f>
        <v>0</v>
      </c>
      <c r="C25" s="9">
        <f>IFERROR('1 Dipendenti'!E24,"")</f>
        <v>0</v>
      </c>
      <c r="D25" s="11">
        <f>IFERROR(SUMIFS('2 Eventi'!$F$3:$F$62,'2 Eventi'!$A$3:$A$62,A25,'2 Eventi'!$C$3:$C$62,"F",'2 Eventi'!$G$3:$G$62,"Approvata")/8,0)</f>
        <v>0</v>
      </c>
      <c r="E25" s="12">
        <f t="shared" si="0"/>
        <v>0</v>
      </c>
      <c r="F25" s="9">
        <f>IFERROR(SUMIFS('2 Eventi'!$F$3:$F$62,'2 Eventi'!$A$3:$A$62,A25,'2 Eventi'!$C$3:$C$62,"P",'2 Eventi'!$G$3:$G$62,"Approvata"),0)</f>
        <v>0</v>
      </c>
      <c r="G25" s="11">
        <f>IFERROR(SUMIFS('2 Eventi'!$F$3:$F$62,'2 Eventi'!$A$3:$A$62,A25,'2 Eventi'!$C$3:$C$62,"M",'2 Eventi'!$G$3:$G$62,"Approvata")/8,0)</f>
        <v>0</v>
      </c>
      <c r="H25" s="11">
        <f>IFERROR(SUMIFS('2 Eventi'!$F$3:$F$62,'2 Eventi'!$A$3:$A$62,A25,'2 Eventi'!$C$3:$C$62,"SW",'2 Eventi'!$G$3:$G$62,"Approvata")/8,0)</f>
        <v>0</v>
      </c>
      <c r="I25" s="11">
        <f>IFERROR(SUMIFS('2 Eventi'!$F$3:$F$62,'2 Eventi'!$A$3:$A$62,A25,'2 Eventi'!$C$3:$C$62,"CO",'2 Eventi'!$G$3:$G$62,"Approvata")/8,0)</f>
        <v>0</v>
      </c>
    </row>
    <row r="26" spans="1:9" ht="21.95" customHeight="1" x14ac:dyDescent="0.25">
      <c r="A26" s="7">
        <f>'1 Dipendenti'!A25</f>
        <v>0</v>
      </c>
      <c r="B26" s="7">
        <f>'1 Dipendenti'!B25</f>
        <v>0</v>
      </c>
      <c r="C26" s="9">
        <f>IFERROR('1 Dipendenti'!E25,"")</f>
        <v>0</v>
      </c>
      <c r="D26" s="11">
        <f>IFERROR(SUMIFS('2 Eventi'!$F$3:$F$62,'2 Eventi'!$A$3:$A$62,A26,'2 Eventi'!$C$3:$C$62,"F",'2 Eventi'!$G$3:$G$62,"Approvata")/8,0)</f>
        <v>0</v>
      </c>
      <c r="E26" s="12">
        <f t="shared" si="0"/>
        <v>0</v>
      </c>
      <c r="F26" s="9">
        <f>IFERROR(SUMIFS('2 Eventi'!$F$3:$F$62,'2 Eventi'!$A$3:$A$62,A26,'2 Eventi'!$C$3:$C$62,"P",'2 Eventi'!$G$3:$G$62,"Approvata"),0)</f>
        <v>0</v>
      </c>
      <c r="G26" s="11">
        <f>IFERROR(SUMIFS('2 Eventi'!$F$3:$F$62,'2 Eventi'!$A$3:$A$62,A26,'2 Eventi'!$C$3:$C$62,"M",'2 Eventi'!$G$3:$G$62,"Approvata")/8,0)</f>
        <v>0</v>
      </c>
      <c r="H26" s="11">
        <f>IFERROR(SUMIFS('2 Eventi'!$F$3:$F$62,'2 Eventi'!$A$3:$A$62,A26,'2 Eventi'!$C$3:$C$62,"SW",'2 Eventi'!$G$3:$G$62,"Approvata")/8,0)</f>
        <v>0</v>
      </c>
      <c r="I26" s="11">
        <f>IFERROR(SUMIFS('2 Eventi'!$F$3:$F$62,'2 Eventi'!$A$3:$A$62,A26,'2 Eventi'!$C$3:$C$62,"CO",'2 Eventi'!$G$3:$G$62,"Approvata")/8,0)</f>
        <v>0</v>
      </c>
    </row>
    <row r="27" spans="1:9" ht="21.95" customHeight="1" x14ac:dyDescent="0.25">
      <c r="A27" s="7">
        <f>'1 Dipendenti'!A26</f>
        <v>0</v>
      </c>
      <c r="B27" s="7">
        <f>'1 Dipendenti'!B26</f>
        <v>0</v>
      </c>
      <c r="C27" s="9">
        <f>IFERROR('1 Dipendenti'!E26,"")</f>
        <v>0</v>
      </c>
      <c r="D27" s="11">
        <f>IFERROR(SUMIFS('2 Eventi'!$F$3:$F$62,'2 Eventi'!$A$3:$A$62,A27,'2 Eventi'!$C$3:$C$62,"F",'2 Eventi'!$G$3:$G$62,"Approvata")/8,0)</f>
        <v>0</v>
      </c>
      <c r="E27" s="12">
        <f t="shared" si="0"/>
        <v>0</v>
      </c>
      <c r="F27" s="9">
        <f>IFERROR(SUMIFS('2 Eventi'!$F$3:$F$62,'2 Eventi'!$A$3:$A$62,A27,'2 Eventi'!$C$3:$C$62,"P",'2 Eventi'!$G$3:$G$62,"Approvata"),0)</f>
        <v>0</v>
      </c>
      <c r="G27" s="11">
        <f>IFERROR(SUMIFS('2 Eventi'!$F$3:$F$62,'2 Eventi'!$A$3:$A$62,A27,'2 Eventi'!$C$3:$C$62,"M",'2 Eventi'!$G$3:$G$62,"Approvata")/8,0)</f>
        <v>0</v>
      </c>
      <c r="H27" s="11">
        <f>IFERROR(SUMIFS('2 Eventi'!$F$3:$F$62,'2 Eventi'!$A$3:$A$62,A27,'2 Eventi'!$C$3:$C$62,"SW",'2 Eventi'!$G$3:$G$62,"Approvata")/8,0)</f>
        <v>0</v>
      </c>
      <c r="I27" s="11">
        <f>IFERROR(SUMIFS('2 Eventi'!$F$3:$F$62,'2 Eventi'!$A$3:$A$62,A27,'2 Eventi'!$C$3:$C$62,"CO",'2 Eventi'!$G$3:$G$62,"Approvata")/8,0)</f>
        <v>0</v>
      </c>
    </row>
    <row r="28" spans="1:9" ht="21.95" customHeight="1" x14ac:dyDescent="0.25">
      <c r="A28" s="7">
        <f>'1 Dipendenti'!A27</f>
        <v>0</v>
      </c>
      <c r="B28" s="7">
        <f>'1 Dipendenti'!B27</f>
        <v>0</v>
      </c>
      <c r="C28" s="9">
        <f>IFERROR('1 Dipendenti'!E27,"")</f>
        <v>0</v>
      </c>
      <c r="D28" s="11">
        <f>IFERROR(SUMIFS('2 Eventi'!$F$3:$F$62,'2 Eventi'!$A$3:$A$62,A28,'2 Eventi'!$C$3:$C$62,"F",'2 Eventi'!$G$3:$G$62,"Approvata")/8,0)</f>
        <v>0</v>
      </c>
      <c r="E28" s="12">
        <f t="shared" si="0"/>
        <v>0</v>
      </c>
      <c r="F28" s="9">
        <f>IFERROR(SUMIFS('2 Eventi'!$F$3:$F$62,'2 Eventi'!$A$3:$A$62,A28,'2 Eventi'!$C$3:$C$62,"P",'2 Eventi'!$G$3:$G$62,"Approvata"),0)</f>
        <v>0</v>
      </c>
      <c r="G28" s="11">
        <f>IFERROR(SUMIFS('2 Eventi'!$F$3:$F$62,'2 Eventi'!$A$3:$A$62,A28,'2 Eventi'!$C$3:$C$62,"M",'2 Eventi'!$G$3:$G$62,"Approvata")/8,0)</f>
        <v>0</v>
      </c>
      <c r="H28" s="11">
        <f>IFERROR(SUMIFS('2 Eventi'!$F$3:$F$62,'2 Eventi'!$A$3:$A$62,A28,'2 Eventi'!$C$3:$C$62,"SW",'2 Eventi'!$G$3:$G$62,"Approvata")/8,0)</f>
        <v>0</v>
      </c>
      <c r="I28" s="11">
        <f>IFERROR(SUMIFS('2 Eventi'!$F$3:$F$62,'2 Eventi'!$A$3:$A$62,A28,'2 Eventi'!$C$3:$C$62,"CO",'2 Eventi'!$G$3:$G$62,"Approvata")/8,0)</f>
        <v>0</v>
      </c>
    </row>
    <row r="29" spans="1:9" ht="21.95" customHeight="1" x14ac:dyDescent="0.25">
      <c r="A29" s="7">
        <f>'1 Dipendenti'!A28</f>
        <v>0</v>
      </c>
      <c r="B29" s="7">
        <f>'1 Dipendenti'!B28</f>
        <v>0</v>
      </c>
      <c r="C29" s="9">
        <f>IFERROR('1 Dipendenti'!E28,"")</f>
        <v>0</v>
      </c>
      <c r="D29" s="11">
        <f>IFERROR(SUMIFS('2 Eventi'!$F$3:$F$62,'2 Eventi'!$A$3:$A$62,A29,'2 Eventi'!$C$3:$C$62,"F",'2 Eventi'!$G$3:$G$62,"Approvata")/8,0)</f>
        <v>0</v>
      </c>
      <c r="E29" s="12">
        <f t="shared" si="0"/>
        <v>0</v>
      </c>
      <c r="F29" s="9">
        <f>IFERROR(SUMIFS('2 Eventi'!$F$3:$F$62,'2 Eventi'!$A$3:$A$62,A29,'2 Eventi'!$C$3:$C$62,"P",'2 Eventi'!$G$3:$G$62,"Approvata"),0)</f>
        <v>0</v>
      </c>
      <c r="G29" s="11">
        <f>IFERROR(SUMIFS('2 Eventi'!$F$3:$F$62,'2 Eventi'!$A$3:$A$62,A29,'2 Eventi'!$C$3:$C$62,"M",'2 Eventi'!$G$3:$G$62,"Approvata")/8,0)</f>
        <v>0</v>
      </c>
      <c r="H29" s="11">
        <f>IFERROR(SUMIFS('2 Eventi'!$F$3:$F$62,'2 Eventi'!$A$3:$A$62,A29,'2 Eventi'!$C$3:$C$62,"SW",'2 Eventi'!$G$3:$G$62,"Approvata")/8,0)</f>
        <v>0</v>
      </c>
      <c r="I29" s="11">
        <f>IFERROR(SUMIFS('2 Eventi'!$F$3:$F$62,'2 Eventi'!$A$3:$A$62,A29,'2 Eventi'!$C$3:$C$62,"CO",'2 Eventi'!$G$3:$G$62,"Approvata")/8,0)</f>
        <v>0</v>
      </c>
    </row>
    <row r="30" spans="1:9" ht="21.95" customHeight="1" x14ac:dyDescent="0.25">
      <c r="A30" s="7">
        <f>'1 Dipendenti'!A29</f>
        <v>0</v>
      </c>
      <c r="B30" s="7">
        <f>'1 Dipendenti'!B29</f>
        <v>0</v>
      </c>
      <c r="C30" s="9">
        <f>IFERROR('1 Dipendenti'!E29,"")</f>
        <v>0</v>
      </c>
      <c r="D30" s="11">
        <f>IFERROR(SUMIFS('2 Eventi'!$F$3:$F$62,'2 Eventi'!$A$3:$A$62,A30,'2 Eventi'!$C$3:$C$62,"F",'2 Eventi'!$G$3:$G$62,"Approvata")/8,0)</f>
        <v>0</v>
      </c>
      <c r="E30" s="12">
        <f t="shared" si="0"/>
        <v>0</v>
      </c>
      <c r="F30" s="9">
        <f>IFERROR(SUMIFS('2 Eventi'!$F$3:$F$62,'2 Eventi'!$A$3:$A$62,A30,'2 Eventi'!$C$3:$C$62,"P",'2 Eventi'!$G$3:$G$62,"Approvata"),0)</f>
        <v>0</v>
      </c>
      <c r="G30" s="11">
        <f>IFERROR(SUMIFS('2 Eventi'!$F$3:$F$62,'2 Eventi'!$A$3:$A$62,A30,'2 Eventi'!$C$3:$C$62,"M",'2 Eventi'!$G$3:$G$62,"Approvata")/8,0)</f>
        <v>0</v>
      </c>
      <c r="H30" s="11">
        <f>IFERROR(SUMIFS('2 Eventi'!$F$3:$F$62,'2 Eventi'!$A$3:$A$62,A30,'2 Eventi'!$C$3:$C$62,"SW",'2 Eventi'!$G$3:$G$62,"Approvata")/8,0)</f>
        <v>0</v>
      </c>
      <c r="I30" s="11">
        <f>IFERROR(SUMIFS('2 Eventi'!$F$3:$F$62,'2 Eventi'!$A$3:$A$62,A30,'2 Eventi'!$C$3:$C$62,"CO",'2 Eventi'!$G$3:$G$62,"Approvata")/8,0)</f>
        <v>0</v>
      </c>
    </row>
    <row r="31" spans="1:9" ht="21.95" customHeight="1" x14ac:dyDescent="0.25">
      <c r="A31" s="7">
        <f>'1 Dipendenti'!A30</f>
        <v>0</v>
      </c>
      <c r="B31" s="7">
        <f>'1 Dipendenti'!B30</f>
        <v>0</v>
      </c>
      <c r="C31" s="9">
        <f>IFERROR('1 Dipendenti'!E30,"")</f>
        <v>0</v>
      </c>
      <c r="D31" s="11">
        <f>IFERROR(SUMIFS('2 Eventi'!$F$3:$F$62,'2 Eventi'!$A$3:$A$62,A31,'2 Eventi'!$C$3:$C$62,"F",'2 Eventi'!$G$3:$G$62,"Approvata")/8,0)</f>
        <v>0</v>
      </c>
      <c r="E31" s="12">
        <f t="shared" si="0"/>
        <v>0</v>
      </c>
      <c r="F31" s="9">
        <f>IFERROR(SUMIFS('2 Eventi'!$F$3:$F$62,'2 Eventi'!$A$3:$A$62,A31,'2 Eventi'!$C$3:$C$62,"P",'2 Eventi'!$G$3:$G$62,"Approvata"),0)</f>
        <v>0</v>
      </c>
      <c r="G31" s="11">
        <f>IFERROR(SUMIFS('2 Eventi'!$F$3:$F$62,'2 Eventi'!$A$3:$A$62,A31,'2 Eventi'!$C$3:$C$62,"M",'2 Eventi'!$G$3:$G$62,"Approvata")/8,0)</f>
        <v>0</v>
      </c>
      <c r="H31" s="11">
        <f>IFERROR(SUMIFS('2 Eventi'!$F$3:$F$62,'2 Eventi'!$A$3:$A$62,A31,'2 Eventi'!$C$3:$C$62,"SW",'2 Eventi'!$G$3:$G$62,"Approvata")/8,0)</f>
        <v>0</v>
      </c>
      <c r="I31" s="11">
        <f>IFERROR(SUMIFS('2 Eventi'!$F$3:$F$62,'2 Eventi'!$A$3:$A$62,A31,'2 Eventi'!$C$3:$C$62,"CO",'2 Eventi'!$G$3:$G$62,"Approvata")/8,0)</f>
        <v>0</v>
      </c>
    </row>
    <row r="32" spans="1:9" ht="21.95" customHeight="1" x14ac:dyDescent="0.25">
      <c r="A32" s="7">
        <f>'1 Dipendenti'!A31</f>
        <v>0</v>
      </c>
      <c r="B32" s="7">
        <f>'1 Dipendenti'!B31</f>
        <v>0</v>
      </c>
      <c r="C32" s="9">
        <f>IFERROR('1 Dipendenti'!E31,"")</f>
        <v>0</v>
      </c>
      <c r="D32" s="11">
        <f>IFERROR(SUMIFS('2 Eventi'!$F$3:$F$62,'2 Eventi'!$A$3:$A$62,A32,'2 Eventi'!$C$3:$C$62,"F",'2 Eventi'!$G$3:$G$62,"Approvata")/8,0)</f>
        <v>0</v>
      </c>
      <c r="E32" s="12">
        <f t="shared" si="0"/>
        <v>0</v>
      </c>
      <c r="F32" s="9">
        <f>IFERROR(SUMIFS('2 Eventi'!$F$3:$F$62,'2 Eventi'!$A$3:$A$62,A32,'2 Eventi'!$C$3:$C$62,"P",'2 Eventi'!$G$3:$G$62,"Approvata"),0)</f>
        <v>0</v>
      </c>
      <c r="G32" s="11">
        <f>IFERROR(SUMIFS('2 Eventi'!$F$3:$F$62,'2 Eventi'!$A$3:$A$62,A32,'2 Eventi'!$C$3:$C$62,"M",'2 Eventi'!$G$3:$G$62,"Approvata")/8,0)</f>
        <v>0</v>
      </c>
      <c r="H32" s="11">
        <f>IFERROR(SUMIFS('2 Eventi'!$F$3:$F$62,'2 Eventi'!$A$3:$A$62,A32,'2 Eventi'!$C$3:$C$62,"SW",'2 Eventi'!$G$3:$G$62,"Approvata")/8,0)</f>
        <v>0</v>
      </c>
      <c r="I32" s="11">
        <f>IFERROR(SUMIFS('2 Eventi'!$F$3:$F$62,'2 Eventi'!$A$3:$A$62,A32,'2 Eventi'!$C$3:$C$62,"CO",'2 Eventi'!$G$3:$G$62,"Approvata")/8,0)</f>
        <v>0</v>
      </c>
    </row>
    <row r="33" spans="1:9" ht="21.95" customHeight="1" x14ac:dyDescent="0.25">
      <c r="A33" s="7">
        <f>'1 Dipendenti'!A32</f>
        <v>0</v>
      </c>
      <c r="B33" s="7">
        <f>'1 Dipendenti'!B32</f>
        <v>0</v>
      </c>
      <c r="C33" s="9">
        <f>IFERROR('1 Dipendenti'!E32,"")</f>
        <v>0</v>
      </c>
      <c r="D33" s="11">
        <f>IFERROR(SUMIFS('2 Eventi'!$F$3:$F$62,'2 Eventi'!$A$3:$A$62,A33,'2 Eventi'!$C$3:$C$62,"F",'2 Eventi'!$G$3:$G$62,"Approvata")/8,0)</f>
        <v>0</v>
      </c>
      <c r="E33" s="12">
        <f t="shared" si="0"/>
        <v>0</v>
      </c>
      <c r="F33" s="9">
        <f>IFERROR(SUMIFS('2 Eventi'!$F$3:$F$62,'2 Eventi'!$A$3:$A$62,A33,'2 Eventi'!$C$3:$C$62,"P",'2 Eventi'!$G$3:$G$62,"Approvata"),0)</f>
        <v>0</v>
      </c>
      <c r="G33" s="11">
        <f>IFERROR(SUMIFS('2 Eventi'!$F$3:$F$62,'2 Eventi'!$A$3:$A$62,A33,'2 Eventi'!$C$3:$C$62,"M",'2 Eventi'!$G$3:$G$62,"Approvata")/8,0)</f>
        <v>0</v>
      </c>
      <c r="H33" s="11">
        <f>IFERROR(SUMIFS('2 Eventi'!$F$3:$F$62,'2 Eventi'!$A$3:$A$62,A33,'2 Eventi'!$C$3:$C$62,"SW",'2 Eventi'!$G$3:$G$62,"Approvata")/8,0)</f>
        <v>0</v>
      </c>
      <c r="I33" s="11">
        <f>IFERROR(SUMIFS('2 Eventi'!$F$3:$F$62,'2 Eventi'!$A$3:$A$62,A33,'2 Eventi'!$C$3:$C$62,"CO",'2 Eventi'!$G$3:$G$62,"Approvata")/8,0)</f>
        <v>0</v>
      </c>
    </row>
    <row r="34" spans="1:9" ht="26.1" customHeight="1" x14ac:dyDescent="0.25">
      <c r="A34" s="13" t="s">
        <v>125</v>
      </c>
      <c r="B34" s="14"/>
      <c r="C34" s="15">
        <f t="shared" ref="C34:I34" si="1">SUM(C4:C33)</f>
        <v>214</v>
      </c>
      <c r="D34" s="15">
        <f t="shared" si="1"/>
        <v>38</v>
      </c>
      <c r="E34" s="15">
        <f t="shared" si="1"/>
        <v>176</v>
      </c>
      <c r="F34" s="15">
        <f t="shared" si="1"/>
        <v>4</v>
      </c>
      <c r="G34" s="15">
        <f t="shared" si="1"/>
        <v>3</v>
      </c>
      <c r="H34" s="15">
        <f t="shared" si="1"/>
        <v>4</v>
      </c>
      <c r="I34" s="15">
        <f t="shared" si="1"/>
        <v>3</v>
      </c>
    </row>
  </sheetData>
  <mergeCells count="1">
    <mergeCell ref="A1:I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Istruzioni</vt:lpstr>
      <vt:lpstr>1 Dipendenti</vt:lpstr>
      <vt:lpstr>2 Eventi</vt:lpstr>
      <vt:lpstr>3 Vista mensile</vt:lpstr>
      <vt:lpstr>4 Riepilogo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gestione ferie e permessi — SynSphere</dc:title>
  <dc:creator>SynSphere Italia</dc:creator>
  <dc:description>Tracking ferie, permessi, malattia, smart working per PMI italiane. https://www.synsphere.it</dc:description>
  <cp:lastModifiedBy>Egiziago Cioffi</cp:lastModifiedBy>
  <dcterms:created xsi:type="dcterms:W3CDTF">2026-05-09T05:55:41Z</dcterms:created>
  <dcterms:modified xsi:type="dcterms:W3CDTF">2026-05-09T06:05:05Z</dcterms:modified>
</cp:coreProperties>
</file>