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roforma" sheetId="2" state="visible" r:id="rId2"/>
    <sheet xmlns:r="http://schemas.openxmlformats.org/officeDocument/2006/relationships" name="Anagrafica clienti" sheetId="3" state="visible" r:id="rId3"/>
    <sheet xmlns:r="http://schemas.openxmlformats.org/officeDocument/2006/relationships" name="Registro proforma" sheetId="4" state="visible" r:id="rId4"/>
  </sheets>
  <definedNames>
    <definedName name="_xlnm.Print_Area" localSheetId="1">'Proforma'!$A$1:$G$46</definedName>
  </definedNames>
  <calcPr calcId="124519" calcMode="auto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/MM/YYYY"/>
    <numFmt numFmtId="166" formatCode="#,##0.00&quot; €&quot;"/>
    <numFmt numFmtId="167" formatCode="0&quot;%&quot;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FFFFFF"/>
      <sz val="11"/>
    </font>
    <font>
      <name val="Calibri"/>
      <b val="1"/>
      <color rgb="000177FF"/>
      <sz val="13"/>
    </font>
    <font>
      <name val="Calibri"/>
      <color rgb="00212529"/>
      <sz val="11"/>
    </font>
    <font>
      <name val="Calibri"/>
      <b val="1"/>
      <color rgb="00FFFFFF"/>
      <sz val="14"/>
    </font>
    <font>
      <name val="Calibri"/>
      <b val="1"/>
      <color rgb="00A0001E"/>
      <sz val="12"/>
    </font>
    <font>
      <name val="Calibri"/>
      <b val="1"/>
      <color rgb="00FFFFFF"/>
      <sz val="10"/>
    </font>
    <font>
      <name val="Calibri"/>
      <color rgb="00212529"/>
      <sz val="10"/>
    </font>
    <font>
      <name val="Calibri"/>
      <b val="1"/>
      <color rgb="00212529"/>
      <sz val="11"/>
    </font>
    <font>
      <name val="Calibri"/>
      <color rgb="00666666"/>
      <sz val="10"/>
    </font>
    <font>
      <name val="Calibri"/>
      <b val="1"/>
      <color rgb="00212529"/>
      <sz val="10"/>
    </font>
    <font>
      <name val="Calibri"/>
      <b val="1"/>
      <color rgb="00FFFFFF"/>
      <sz val="11"/>
    </font>
    <font>
      <name val="Calibri"/>
      <color rgb="00666666"/>
      <sz val="9"/>
    </font>
  </fonts>
  <fills count="8">
    <fill>
      <patternFill/>
    </fill>
    <fill>
      <patternFill patternType="gray125"/>
    </fill>
    <fill>
      <patternFill patternType="solid">
        <fgColor rgb="000177FF"/>
        <bgColor rgb="000177FF"/>
      </patternFill>
    </fill>
    <fill>
      <patternFill patternType="solid">
        <fgColor rgb="00005FCC"/>
        <bgColor rgb="00005FCC"/>
      </patternFill>
    </fill>
    <fill>
      <patternFill patternType="solid">
        <fgColor rgb="00FFE0E0"/>
        <bgColor rgb="00FFE0E0"/>
      </patternFill>
    </fill>
    <fill>
      <patternFill patternType="solid">
        <fgColor rgb="00EAF4FF"/>
        <bgColor rgb="00EAF4FF"/>
      </patternFill>
    </fill>
    <fill>
      <patternFill patternType="solid">
        <fgColor rgb="00F5F5F5"/>
        <bgColor rgb="00F5F5F5"/>
      </patternFill>
    </fill>
    <fill>
      <patternFill patternType="solid">
        <fgColor rgb="00191A1E"/>
        <bgColor rgb="00191A1E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7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9" fillId="5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10" fillId="6" borderId="1" applyAlignment="1" pivotButton="0" quotePrefix="0" xfId="0">
      <alignment horizontal="left" vertical="center" wrapText="1"/>
    </xf>
    <xf numFmtId="0" fontId="10" fillId="6" borderId="1" applyAlignment="1" pivotButton="0" quotePrefix="0" xfId="0">
      <alignment horizontal="right" vertical="center"/>
    </xf>
    <xf numFmtId="0" fontId="11" fillId="6" borderId="1" applyAlignment="1" pivotButton="0" quotePrefix="0" xfId="0">
      <alignment horizontal="left" vertical="center" wrapText="1"/>
    </xf>
    <xf numFmtId="165" fontId="8" fillId="5" borderId="1" applyAlignment="1" pivotButton="0" quotePrefix="0" xfId="0">
      <alignment horizontal="left" vertical="center" wrapText="1"/>
    </xf>
    <xf numFmtId="0" fontId="12" fillId="2" borderId="1" applyAlignment="1" pivotButton="0" quotePrefix="0" xfId="0">
      <alignment horizontal="center" vertical="center" wrapText="1"/>
    </xf>
    <xf numFmtId="1" fontId="10" fillId="6" borderId="1" applyAlignment="1" pivotButton="0" quotePrefix="0" xfId="0">
      <alignment horizontal="center" vertical="center" wrapText="1"/>
    </xf>
    <xf numFmtId="1" fontId="8" fillId="5" borderId="1" applyAlignment="1" pivotButton="0" quotePrefix="0" xfId="0">
      <alignment horizontal="right" vertical="center"/>
    </xf>
    <xf numFmtId="166" fontId="8" fillId="5" borderId="1" applyAlignment="1" pivotButton="0" quotePrefix="0" xfId="0">
      <alignment horizontal="right" vertical="center"/>
    </xf>
    <xf numFmtId="9" fontId="8" fillId="5" borderId="1" applyAlignment="1" pivotButton="0" quotePrefix="0" xfId="0">
      <alignment horizontal="right" vertical="center"/>
    </xf>
    <xf numFmtId="167" fontId="8" fillId="5" borderId="1" applyAlignment="1" pivotButton="0" quotePrefix="0" xfId="0">
      <alignment horizontal="center" vertical="center" wrapText="1"/>
    </xf>
    <xf numFmtId="166" fontId="10" fillId="6" borderId="1" applyAlignment="1" pivotButton="0" quotePrefix="0" xfId="0">
      <alignment horizontal="right" vertical="center"/>
    </xf>
    <xf numFmtId="0" fontId="7" fillId="2" borderId="1" applyAlignment="1" pivotButton="0" quotePrefix="0" xfId="0">
      <alignment horizontal="center" vertical="center" wrapText="1"/>
    </xf>
    <xf numFmtId="0" fontId="13" fillId="6" borderId="1" applyAlignment="1" pivotButton="0" quotePrefix="0" xfId="0">
      <alignment horizontal="left" vertical="top" wrapText="1"/>
    </xf>
    <xf numFmtId="0" fontId="0" fillId="6" borderId="1" pivotButton="0" quotePrefix="0" xfId="0"/>
    <xf numFmtId="167" fontId="11" fillId="6" borderId="1" applyAlignment="1" pivotButton="0" quotePrefix="0" xfId="0">
      <alignment horizontal="center" vertical="center" wrapText="1"/>
    </xf>
    <xf numFmtId="0" fontId="11" fillId="6" borderId="1" applyAlignment="1" pivotButton="0" quotePrefix="0" xfId="0">
      <alignment horizontal="center" vertical="center" wrapText="1"/>
    </xf>
    <xf numFmtId="0" fontId="11" fillId="5" borderId="1" applyAlignment="1" pivotButton="0" quotePrefix="0" xfId="0">
      <alignment horizontal="center" vertical="center" wrapText="1"/>
    </xf>
    <xf numFmtId="166" fontId="11" fillId="5" borderId="1" applyAlignment="1" pivotButton="0" quotePrefix="0" xfId="0">
      <alignment horizontal="right" vertical="center"/>
    </xf>
    <xf numFmtId="0" fontId="11" fillId="6" borderId="1" applyAlignment="1" pivotButton="0" quotePrefix="0" xfId="0">
      <alignment horizontal="right" vertical="center"/>
    </xf>
    <xf numFmtId="0" fontId="12" fillId="7" borderId="1" applyAlignment="1" pivotButton="0" quotePrefix="0" xfId="0">
      <alignment horizontal="left" vertical="center" wrapText="1"/>
    </xf>
    <xf numFmtId="0" fontId="12" fillId="7" borderId="1" applyAlignment="1" pivotButton="0" quotePrefix="0" xfId="0">
      <alignment horizontal="right" vertical="center"/>
    </xf>
    <xf numFmtId="166" fontId="12" fillId="7" borderId="1" applyAlignment="1" pivotButton="0" quotePrefix="0" xfId="0">
      <alignment horizontal="right" vertical="center"/>
    </xf>
    <xf numFmtId="0" fontId="11" fillId="0" borderId="0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1" fontId="10" fillId="6" borderId="1" applyAlignment="1" pivotButton="0" quotePrefix="0" xfId="0">
      <alignment horizontal="right" vertical="center"/>
    </xf>
    <xf numFmtId="0" fontId="13" fillId="0" borderId="0" applyAlignment="1" pivotButton="0" quotePrefix="0" xfId="0">
      <alignment horizontal="left" vertical="center"/>
    </xf>
  </cellXfs>
  <cellStyles count="1">
    <cellStyle name="Normal" xfId="0" builtinId="0" hidden="0"/>
  </cellStyles>
  <dxfs count="3">
    <dxf>
      <font>
        <name val="Calibri"/>
        <b val="1"/>
        <color rgb="008A6D00"/>
      </font>
      <fill>
        <patternFill patternType="solid">
          <fgColor rgb="00FFF7C2"/>
          <bgColor rgb="00FFF7C2"/>
        </patternFill>
      </fill>
    </dxf>
    <dxf>
      <font>
        <name val="Calibri"/>
        <b val="1"/>
        <color rgb="000A6E1A"/>
      </font>
      <fill>
        <patternFill patternType="solid">
          <fgColor rgb="00DEFFE3"/>
          <bgColor rgb="00DEFFE3"/>
        </patternFill>
      </fill>
    </dxf>
    <dxf>
      <font>
        <name val="Calibri"/>
        <b val="1"/>
        <color rgb="00005FCC"/>
      </font>
      <fill>
        <patternFill patternType="solid">
          <fgColor rgb="00EAF4FF"/>
          <bgColor rgb="00EAF4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9"/>
  <sheetViews>
    <sheetView workbookViewId="0">
      <selection activeCell="A1" sqref="A1"/>
    </sheetView>
  </sheetViews>
  <sheetFormatPr baseColWidth="8" defaultRowHeight="15"/>
  <cols>
    <col width="4" customWidth="1" min="1" max="1"/>
    <col width="92" customWidth="1" min="2" max="2"/>
  </cols>
  <sheetData>
    <row r="1" ht="50" customHeight="1">
      <c r="A1" s="1" t="inlineStr">
        <is>
          <t>FATTURA PROFORMA</t>
        </is>
      </c>
    </row>
    <row r="2" ht="22" customHeight="1">
      <c r="A2" s="2" t="inlineStr">
        <is>
          <t>SynSphere Italia — Partner Microsoft per le PMI italiane</t>
        </is>
      </c>
    </row>
    <row r="4" ht="26" customHeight="1">
      <c r="A4" s="3" t="inlineStr">
        <is>
          <t>Che cosa è la fattura proforma</t>
        </is>
      </c>
    </row>
    <row r="5" ht="22" customHeight="1">
      <c r="B5" s="4" t="inlineStr">
        <is>
          <t>La fattura proforma è un documento informativo che anticipa al cliente i dati della futura fattura: descrizione di beni o servizi, importi, IVA e condizioni di pagamento.</t>
        </is>
      </c>
    </row>
    <row r="6" ht="22" customHeight="1">
      <c r="B6" s="4" t="inlineStr">
        <is>
          <t>Non è un documento fiscale: non va trasmessa al Sistema di Interscambio, non concorre alla liquidazione IVA e non sostituisce in alcun modo la fattura elettronica.</t>
        </is>
      </c>
    </row>
    <row r="7" ht="22" customHeight="1">
      <c r="B7" s="4" t="inlineStr">
        <is>
          <t>Si usa in genere per chiedere un pagamento anticipato o la conferma formale di un accordo già raggiunto, prima di emettere la fattura vera e propria.</t>
        </is>
      </c>
    </row>
    <row r="9" ht="26" customHeight="1">
      <c r="A9" s="3" t="inlineStr">
        <is>
          <t>Che cosa NON è — prudenza fiscale</t>
        </is>
      </c>
    </row>
    <row r="10" ht="22" customHeight="1">
      <c r="B10" s="4" t="inlineStr">
        <is>
          <t>La proforma non è una fattura e non è valida ai fini fiscali: per questo il modulo riporta in modo ben visibile la dicitura dedicata, da non rimuovere.</t>
        </is>
      </c>
    </row>
    <row r="11" ht="22" customHeight="1">
      <c r="B11" s="4" t="inlineStr">
        <is>
          <t>Tempi e modalità di emissione della fattura definitiva dipendono dal regime fiscale e dal tipo di operazione: per i casi specifici (esenzioni, acconti, regimi speciali o forfettari) confrontati sempre con il tuo commercialista.</t>
        </is>
      </c>
    </row>
    <row r="13" ht="26" customHeight="1">
      <c r="A13" s="3" t="inlineStr">
        <is>
          <t>Come si usa — ordine dei fogli</t>
        </is>
      </c>
    </row>
    <row r="14" ht="22" customHeight="1">
      <c r="B14" s="4" t="inlineStr">
        <is>
          <t>1. Anagrafica clienti — compila l'elenco clienti con indirizzo, partita IVA, PEC e codice SDI.</t>
        </is>
      </c>
    </row>
    <row r="15" ht="22" customHeight="1">
      <c r="B15" s="4" t="inlineStr">
        <is>
          <t>2. Proforma — scegli il cliente dal menu a tendina (i dati anagrafici si compilano da soli), inserisci numero e data, poi le righe con quantità, prezzo unitario, sconto e aliquota IVA. Imponibile, IVA e totale si calcolano in automatico, con riepilogo per aliquota.</t>
        </is>
      </c>
    </row>
    <row r="16" ht="22" customHeight="1">
      <c r="B16" s="4" t="inlineStr">
        <is>
          <t>3. Registro proforma — tieni traccia dei documenti emessi con stato Inviata, Accettata o Fatturata: conteggi e valori in fondo al foglio si aggiornano da soli.</t>
        </is>
      </c>
    </row>
    <row r="17" ht="22" customHeight="1">
      <c r="B17" s="4" t="inlineStr">
        <is>
          <t>Il foglio Proforma è già impostato per la stampa su A4 verticale: usa File &gt; Stampa oppure esporta in PDF il documento da inviare al cliente.</t>
        </is>
      </c>
    </row>
    <row r="19" ht="26" customHeight="1">
      <c r="A19" s="3" t="inlineStr">
        <is>
          <t>Convenzioni grafiche</t>
        </is>
      </c>
    </row>
    <row r="20" ht="22" customHeight="1">
      <c r="B20" s="4" t="inlineStr">
        <is>
          <t>Celle azzurre = input da compilare.</t>
        </is>
      </c>
    </row>
    <row r="21" ht="22" customHeight="1">
      <c r="B21" s="4" t="inlineStr">
        <is>
          <t>Celle grigie = calcolate in automatico, non modificarle.</t>
        </is>
      </c>
    </row>
    <row r="22" ht="22" customHeight="1">
      <c r="B22" s="4" t="inlineStr">
        <is>
          <t>Righe nere = totali.</t>
        </is>
      </c>
    </row>
    <row r="23" ht="22" customHeight="1">
      <c r="B23" s="4" t="inlineStr">
        <is>
          <t>Registro proforma: stato Inviata in giallo, Accettata in verde, Fatturata in azzurro.</t>
        </is>
      </c>
    </row>
    <row r="25" ht="26" customHeight="1">
      <c r="A25" s="3" t="inlineStr">
        <is>
          <t>Quando passare a un gestionale</t>
        </is>
      </c>
    </row>
    <row r="26" ht="22" customHeight="1">
      <c r="B26" s="4" t="inlineStr">
        <is>
          <t>Se le proforma diventano decine al mese e i dati vanno ribattuti a mano nella fattura elettronica, un gestionale come Microsoft Dynamics 365 Business Central copre l'intero ciclo attivo — offerta, proforma, fattura elettronica, incasso — senza doppi inserimenti.</t>
        </is>
      </c>
    </row>
    <row r="28" ht="26" customHeight="1">
      <c r="A28" s="3" t="inlineStr">
        <is>
          <t>Domande</t>
        </is>
      </c>
    </row>
    <row r="29" ht="22" customHeight="1">
      <c r="B29" s="4" t="inlineStr">
        <is>
          <t>Parla con noi del ciclo attivo della tua azienda: https://www.synsphere.it/contattaci</t>
        </is>
      </c>
    </row>
  </sheetData>
  <mergeCells count="8">
    <mergeCell ref="A4:B4"/>
    <mergeCell ref="A2:B2"/>
    <mergeCell ref="A25:B25"/>
    <mergeCell ref="A19:B19"/>
    <mergeCell ref="A28:B28"/>
    <mergeCell ref="A13:B13"/>
    <mergeCell ref="A1:B1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46"/>
  <sheetViews>
    <sheetView workbookViewId="0">
      <selection activeCell="A1" sqref="A1"/>
    </sheetView>
  </sheetViews>
  <sheetFormatPr baseColWidth="8" defaultRowHeight="15"/>
  <cols>
    <col width="5" customWidth="1" min="1" max="1"/>
    <col width="42" customWidth="1" min="2" max="2"/>
    <col width="8" customWidth="1" min="3" max="3"/>
    <col width="14" customWidth="1" min="4" max="4"/>
    <col width="10" customWidth="1" min="5" max="5"/>
    <col width="10" customWidth="1" min="6" max="6"/>
    <col width="14" customWidth="1" min="7" max="7"/>
  </cols>
  <sheetData>
    <row r="1" ht="32" customHeight="1">
      <c r="A1" s="5" t="inlineStr">
        <is>
          <t>FATTURA PROFORMA</t>
        </is>
      </c>
    </row>
    <row r="2" ht="26" customHeight="1">
      <c r="A2" s="6" t="inlineStr">
        <is>
          <t>Documento non valido ai fini fiscali - non costituisce fattura</t>
        </is>
      </c>
      <c r="B2" s="7" t="n"/>
      <c r="C2" s="7" t="n"/>
      <c r="D2" s="7" t="n"/>
      <c r="E2" s="7" t="n"/>
      <c r="F2" s="7" t="n"/>
      <c r="G2" s="7" t="n"/>
    </row>
    <row r="3" ht="8" customHeight="1"/>
    <row r="4" ht="20" customHeight="1">
      <c r="A4" s="8" t="inlineStr">
        <is>
          <t>EMITTENTE</t>
        </is>
      </c>
      <c r="B4" s="9" t="n"/>
      <c r="C4" s="9" t="n"/>
      <c r="E4" s="8" t="inlineStr">
        <is>
          <t>DESTINATARIO — Spett.le</t>
        </is>
      </c>
      <c r="F4" s="9" t="n"/>
      <c r="G4" s="9" t="n"/>
    </row>
    <row r="5">
      <c r="A5" s="10" t="inlineStr">
        <is>
          <t>La Tua Azienda S.r.l.</t>
        </is>
      </c>
      <c r="B5" s="11" t="n"/>
      <c r="C5" s="11" t="n"/>
      <c r="E5" s="10" t="inlineStr">
        <is>
          <t>Meccanica Brambilla S.r.l.</t>
        </is>
      </c>
      <c r="F5" s="11" t="n"/>
      <c r="G5" s="11" t="n"/>
    </row>
    <row r="6">
      <c r="A6" s="11" t="inlineStr">
        <is>
          <t>Via Esempio 1</t>
        </is>
      </c>
      <c r="B6" s="11" t="n"/>
      <c r="C6" s="11" t="n"/>
      <c r="E6" s="12">
        <f>IFERROR(VLOOKUP($E$5,'Anagrafica clienti'!$B$3:$K$10,2,FALSE),"")</f>
        <v/>
      </c>
      <c r="F6" s="13" t="n"/>
      <c r="G6" s="13" t="n"/>
    </row>
    <row r="7">
      <c r="A7" s="11" t="inlineStr">
        <is>
          <t>20090 Segrate (MI)</t>
        </is>
      </c>
      <c r="B7" s="11" t="n"/>
      <c r="C7" s="11" t="n"/>
      <c r="E7" s="12">
        <f>IFERROR(VLOOKUP($E$5,'Anagrafica clienti'!$B$3:$K$10,3,FALSE)&amp;" "&amp;VLOOKUP($E$5,'Anagrafica clienti'!$B$3:$K$10,4,FALSE)&amp;" ("&amp;VLOOKUP($E$5,'Anagrafica clienti'!$B$3:$K$10,5,FALSE)&amp;")","")</f>
        <v/>
      </c>
      <c r="F7" s="13" t="n"/>
      <c r="G7" s="13" t="n"/>
    </row>
    <row r="8">
      <c r="A8" s="11" t="inlineStr">
        <is>
          <t>P.IVA: 00000000000</t>
        </is>
      </c>
      <c r="B8" s="11" t="n"/>
      <c r="C8" s="11" t="n"/>
      <c r="E8" s="12">
        <f>IFERROR("P.IVA: "&amp;VLOOKUP($E$5,'Anagrafica clienti'!$B$3:$K$10,6,FALSE),"")</f>
        <v/>
      </c>
      <c r="F8" s="13" t="n"/>
      <c r="G8" s="13" t="n"/>
    </row>
    <row r="9">
      <c r="A9" s="11" t="inlineStr">
        <is>
          <t>Codice fiscale: 00000000000</t>
        </is>
      </c>
      <c r="B9" s="11" t="n"/>
      <c r="C9" s="11" t="n"/>
      <c r="E9" s="12">
        <f>IFERROR("Codice fiscale: "&amp;VLOOKUP($E$5,'Anagrafica clienti'!$B$3:$K$10,7,FALSE),"")</f>
        <v/>
      </c>
      <c r="F9" s="13" t="n"/>
      <c r="G9" s="13" t="n"/>
    </row>
    <row r="10">
      <c r="A10" s="11" t="inlineStr">
        <is>
          <t>amministrazione@tuaazienda.it — 02 0000000</t>
        </is>
      </c>
      <c r="B10" s="11" t="n"/>
      <c r="C10" s="11" t="n"/>
      <c r="E10" s="12">
        <f>IFERROR("PEC: "&amp;VLOOKUP($E$5,'Anagrafica clienti'!$B$3:$K$10,8,FALSE)&amp;" — SDI: "&amp;VLOOKUP($E$5,'Anagrafica clienti'!$B$3:$K$10,9,FALSE),"")</f>
        <v/>
      </c>
      <c r="F10" s="13" t="n"/>
      <c r="G10" s="13" t="n"/>
    </row>
    <row r="11" ht="8" customHeight="1"/>
    <row r="12">
      <c r="A12" s="14" t="inlineStr">
        <is>
          <t>Proforma n.</t>
        </is>
      </c>
      <c r="B12" s="14" t="n"/>
      <c r="C12" s="11" t="inlineStr">
        <is>
          <t>PF-009</t>
        </is>
      </c>
      <c r="D12" s="11" t="n"/>
      <c r="E12" s="14" t="inlineStr">
        <is>
          <t>Data emissione</t>
        </is>
      </c>
      <c r="F12" s="14" t="n"/>
      <c r="G12" s="15" t="n">
        <v>46178</v>
      </c>
    </row>
    <row r="13">
      <c r="A13" s="14" t="inlineStr">
        <is>
          <t>Rif. preventivo / ordine</t>
        </is>
      </c>
      <c r="B13" s="14" t="n"/>
      <c r="C13" s="11" t="inlineStr">
        <is>
          <t>PRV-021</t>
        </is>
      </c>
      <c r="D13" s="11" t="n"/>
      <c r="E13" s="14" t="inlineStr">
        <is>
          <t>Pagina</t>
        </is>
      </c>
      <c r="F13" s="14" t="n"/>
      <c r="G13" s="11" t="inlineStr">
        <is>
          <t>1 di 1</t>
        </is>
      </c>
    </row>
    <row r="14" ht="8" customHeight="1"/>
    <row r="15" ht="28" customHeight="1">
      <c r="A15" s="16" t="inlineStr">
        <is>
          <t>#</t>
        </is>
      </c>
      <c r="B15" s="16" t="inlineStr">
        <is>
          <t>Descrizione</t>
        </is>
      </c>
      <c r="C15" s="16" t="inlineStr">
        <is>
          <t>Qtà</t>
        </is>
      </c>
      <c r="D15" s="16" t="inlineStr">
        <is>
          <t>Prezzo unitario</t>
        </is>
      </c>
      <c r="E15" s="16" t="inlineStr">
        <is>
          <t>Sconto %</t>
        </is>
      </c>
      <c r="F15" s="16" t="inlineStr">
        <is>
          <t>IVA</t>
        </is>
      </c>
      <c r="G15" s="16" t="inlineStr">
        <is>
          <t>Importo</t>
        </is>
      </c>
    </row>
    <row r="16">
      <c r="A16" s="17">
        <f>IF($B16="","",ROW()-15)</f>
        <v/>
      </c>
      <c r="B16" s="11" t="inlineStr">
        <is>
          <t>Canone annuale software gestionale (10 utenti)</t>
        </is>
      </c>
      <c r="C16" s="18" t="n">
        <v>10</v>
      </c>
      <c r="D16" s="19" t="n">
        <v>31.5</v>
      </c>
      <c r="E16" s="20" t="n">
        <v>0</v>
      </c>
      <c r="F16" s="21" t="n">
        <v>22</v>
      </c>
      <c r="G16" s="22">
        <f>IF(OR($C16="",$D16=""),"",ROUND($C16*$D16*(1-IF($E16="",0,$E16)),2))</f>
        <v/>
      </c>
    </row>
    <row r="17">
      <c r="A17" s="17">
        <f>IF($B17="","",ROW()-15)</f>
        <v/>
      </c>
      <c r="B17" s="11" t="inlineStr">
        <is>
          <t>Servizio di installazione e configurazione on-site</t>
        </is>
      </c>
      <c r="C17" s="18" t="n">
        <v>1</v>
      </c>
      <c r="D17" s="19" t="n">
        <v>480</v>
      </c>
      <c r="E17" s="20" t="n">
        <v>0</v>
      </c>
      <c r="F17" s="21" t="n">
        <v>22</v>
      </c>
      <c r="G17" s="22">
        <f>IF(OR($C17="",$D17=""),"",ROUND($C17*$D17*(1-IF($E17="",0,$E17)),2))</f>
        <v/>
      </c>
    </row>
    <row r="18">
      <c r="A18" s="17">
        <f>IF($B18="","",ROW()-15)</f>
        <v/>
      </c>
      <c r="B18" s="11" t="inlineStr">
        <is>
          <t>Giornata di formazione utenti (8 ore)</t>
        </is>
      </c>
      <c r="C18" s="18" t="n">
        <v>2</v>
      </c>
      <c r="D18" s="19" t="n">
        <v>650</v>
      </c>
      <c r="E18" s="20" t="n">
        <v>0.1</v>
      </c>
      <c r="F18" s="21" t="n">
        <v>22</v>
      </c>
      <c r="G18" s="22">
        <f>IF(OR($C18="",$D18=""),"",ROUND($C18*$D18*(1-IF($E18="",0,$E18)),2))</f>
        <v/>
      </c>
    </row>
    <row r="19">
      <c r="A19" s="17">
        <f>IF($B19="","",ROW()-15)</f>
        <v/>
      </c>
      <c r="B19" s="11" t="inlineStr">
        <is>
          <t>Contratto di assistenza annuale — fascia oraria estesa</t>
        </is>
      </c>
      <c r="C19" s="18" t="n">
        <v>1</v>
      </c>
      <c r="D19" s="19" t="n">
        <v>1200</v>
      </c>
      <c r="E19" s="20" t="n">
        <v>0.05</v>
      </c>
      <c r="F19" s="21" t="n">
        <v>22</v>
      </c>
      <c r="G19" s="22">
        <f>IF(OR($C19="",$D19=""),"",ROUND($C19*$D19*(1-IF($E19="",0,$E19)),2))</f>
        <v/>
      </c>
    </row>
    <row r="20">
      <c r="A20" s="17">
        <f>IF($B20="","",ROW()-15)</f>
        <v/>
      </c>
      <c r="B20" s="11" t="inlineStr">
        <is>
          <t>Manuali operativi a stampa</t>
        </is>
      </c>
      <c r="C20" s="18" t="n">
        <v>10</v>
      </c>
      <c r="D20" s="19" t="n">
        <v>18</v>
      </c>
      <c r="E20" s="20" t="n">
        <v>0</v>
      </c>
      <c r="F20" s="21" t="n">
        <v>4</v>
      </c>
      <c r="G20" s="22">
        <f>IF(OR($C20="",$D20=""),"",ROUND($C20*$D20*(1-IF($E20="",0,$E20)),2))</f>
        <v/>
      </c>
    </row>
    <row r="21">
      <c r="A21" s="17">
        <f>IF($B21="","",ROW()-15)</f>
        <v/>
      </c>
      <c r="B21" s="11" t="n"/>
      <c r="C21" s="18" t="n"/>
      <c r="D21" s="19" t="n"/>
      <c r="E21" s="20" t="n"/>
      <c r="F21" s="21" t="n"/>
      <c r="G21" s="22">
        <f>IF(OR($C21="",$D21=""),"",ROUND($C21*$D21*(1-IF($E21="",0,$E21)),2))</f>
        <v/>
      </c>
    </row>
    <row r="22">
      <c r="A22" s="17">
        <f>IF($B22="","",ROW()-15)</f>
        <v/>
      </c>
      <c r="B22" s="11" t="n"/>
      <c r="C22" s="18" t="n"/>
      <c r="D22" s="19" t="n"/>
      <c r="E22" s="20" t="n"/>
      <c r="F22" s="21" t="n"/>
      <c r="G22" s="22">
        <f>IF(OR($C22="",$D22=""),"",ROUND($C22*$D22*(1-IF($E22="",0,$E22)),2))</f>
        <v/>
      </c>
    </row>
    <row r="23">
      <c r="A23" s="17">
        <f>IF($B23="","",ROW()-15)</f>
        <v/>
      </c>
      <c r="B23" s="11" t="n"/>
      <c r="C23" s="18" t="n"/>
      <c r="D23" s="19" t="n"/>
      <c r="E23" s="20" t="n"/>
      <c r="F23" s="21" t="n"/>
      <c r="G23" s="22">
        <f>IF(OR($C23="",$D23=""),"",ROUND($C23*$D23*(1-IF($E23="",0,$E23)),2))</f>
        <v/>
      </c>
    </row>
    <row r="24">
      <c r="A24" s="17">
        <f>IF($B24="","",ROW()-15)</f>
        <v/>
      </c>
      <c r="B24" s="11" t="n"/>
      <c r="C24" s="18" t="n"/>
      <c r="D24" s="19" t="n"/>
      <c r="E24" s="20" t="n"/>
      <c r="F24" s="21" t="n"/>
      <c r="G24" s="22">
        <f>IF(OR($C24="",$D24=""),"",ROUND($C24*$D24*(1-IF($E24="",0,$E24)),2))</f>
        <v/>
      </c>
    </row>
    <row r="25">
      <c r="A25" s="17">
        <f>IF($B25="","",ROW()-15)</f>
        <v/>
      </c>
      <c r="B25" s="11" t="n"/>
      <c r="C25" s="18" t="n"/>
      <c r="D25" s="19" t="n"/>
      <c r="E25" s="20" t="n"/>
      <c r="F25" s="21" t="n"/>
      <c r="G25" s="22">
        <f>IF(OR($C25="",$D25=""),"",ROUND($C25*$D25*(1-IF($E25="",0,$E25)),2))</f>
        <v/>
      </c>
    </row>
    <row r="26">
      <c r="A26" s="17">
        <f>IF($B26="","",ROW()-15)</f>
        <v/>
      </c>
      <c r="B26" s="11" t="n"/>
      <c r="C26" s="18" t="n"/>
      <c r="D26" s="19" t="n"/>
      <c r="E26" s="20" t="n"/>
      <c r="F26" s="21" t="n"/>
      <c r="G26" s="22">
        <f>IF(OR($C26="",$D26=""),"",ROUND($C26*$D26*(1-IF($E26="",0,$E26)),2))</f>
        <v/>
      </c>
    </row>
    <row r="27">
      <c r="A27" s="17">
        <f>IF($B27="","",ROW()-15)</f>
        <v/>
      </c>
      <c r="B27" s="11" t="n"/>
      <c r="C27" s="18" t="n"/>
      <c r="D27" s="19" t="n"/>
      <c r="E27" s="20" t="n"/>
      <c r="F27" s="21" t="n"/>
      <c r="G27" s="22">
        <f>IF(OR($C27="",$D27=""),"",ROUND($C27*$D27*(1-IF($E27="",0,$E27)),2))</f>
        <v/>
      </c>
    </row>
    <row r="28" ht="8" customHeight="1"/>
    <row r="29" ht="20" customHeight="1">
      <c r="A29" s="8" t="inlineStr">
        <is>
          <t>NOTE SULLE ALIQUOTE</t>
        </is>
      </c>
      <c r="B29" s="9" t="n"/>
      <c r="C29" s="9" t="n"/>
      <c r="E29" s="23" t="inlineStr">
        <is>
          <t>Aliquota</t>
        </is>
      </c>
      <c r="F29" s="23" t="inlineStr">
        <is>
          <t>Imponibile</t>
        </is>
      </c>
      <c r="G29" s="23" t="inlineStr">
        <is>
          <t>IVA</t>
        </is>
      </c>
    </row>
    <row r="30">
      <c r="A30" s="24" t="inlineStr">
        <is>
          <t>Le aliquote disponibili nel menu a tendina sono 22, 10, 5, 4 ed Esente. Per le operazioni esenti indica nella descrizione il riferimento normativo dell'esenzione: chiedi conferma al tuo commercialista.</t>
        </is>
      </c>
      <c r="B30" s="25" t="n"/>
      <c r="C30" s="25" t="n"/>
      <c r="E30" s="26" t="n">
        <v>22</v>
      </c>
      <c r="F30" s="22">
        <f>SUMIFS($G$16:$G$27,$F$16:$F$27,$E30)</f>
        <v/>
      </c>
      <c r="G30" s="22">
        <f>ROUND(F30*$E30/100,2)</f>
        <v/>
      </c>
    </row>
    <row r="31">
      <c r="A31" s="25" t="n"/>
      <c r="B31" s="25" t="n"/>
      <c r="C31" s="25" t="n"/>
      <c r="E31" s="26" t="n">
        <v>10</v>
      </c>
      <c r="F31" s="22">
        <f>SUMIFS($G$16:$G$27,$F$16:$F$27,$E31)</f>
        <v/>
      </c>
      <c r="G31" s="22">
        <f>ROUND(F31*$E31/100,2)</f>
        <v/>
      </c>
    </row>
    <row r="32">
      <c r="A32" s="25" t="n"/>
      <c r="B32" s="25" t="n"/>
      <c r="C32" s="25" t="n"/>
      <c r="E32" s="26" t="n">
        <v>5</v>
      </c>
      <c r="F32" s="22">
        <f>SUMIFS($G$16:$G$27,$F$16:$F$27,$E32)</f>
        <v/>
      </c>
      <c r="G32" s="22">
        <f>ROUND(F32*$E32/100,2)</f>
        <v/>
      </c>
    </row>
    <row r="33">
      <c r="A33" s="25" t="n"/>
      <c r="B33" s="25" t="n"/>
      <c r="C33" s="25" t="n"/>
      <c r="E33" s="26" t="n">
        <v>4</v>
      </c>
      <c r="F33" s="22">
        <f>SUMIFS($G$16:$G$27,$F$16:$F$27,$E33)</f>
        <v/>
      </c>
      <c r="G33" s="22">
        <f>ROUND(F33*$E33/100,2)</f>
        <v/>
      </c>
    </row>
    <row r="34">
      <c r="A34" s="25" t="n"/>
      <c r="B34" s="25" t="n"/>
      <c r="C34" s="25" t="n"/>
      <c r="E34" s="27" t="inlineStr">
        <is>
          <t>Esente</t>
        </is>
      </c>
      <c r="F34" s="22">
        <f>SUMIFS($G$16:$G$27,$F$16:$F$27,$E34)</f>
        <v/>
      </c>
      <c r="G34" s="22" t="n">
        <v>0</v>
      </c>
    </row>
    <row r="35">
      <c r="E35" s="28" t="inlineStr">
        <is>
          <t>Totale</t>
        </is>
      </c>
      <c r="F35" s="29">
        <f>SUM(F30:F34)</f>
        <v/>
      </c>
      <c r="G35" s="29">
        <f>SUM(G30:G34)</f>
        <v/>
      </c>
    </row>
    <row r="36" ht="8" customHeight="1"/>
    <row r="37">
      <c r="E37" s="30" t="inlineStr">
        <is>
          <t>Imponibile</t>
        </is>
      </c>
      <c r="F37" s="14" t="n"/>
      <c r="G37" s="22">
        <f>F35</f>
        <v/>
      </c>
    </row>
    <row r="38">
      <c r="E38" s="30" t="inlineStr">
        <is>
          <t>IVA</t>
        </is>
      </c>
      <c r="F38" s="14" t="n"/>
      <c r="G38" s="22">
        <f>G35</f>
        <v/>
      </c>
    </row>
    <row r="39" ht="26" customHeight="1">
      <c r="A39" s="31" t="inlineStr">
        <is>
          <t>TOTALE PROFORMA</t>
        </is>
      </c>
      <c r="B39" s="32" t="n"/>
      <c r="C39" s="32" t="n"/>
      <c r="D39" s="32" t="n"/>
      <c r="E39" s="32" t="n"/>
      <c r="F39" s="32" t="n"/>
      <c r="G39" s="33">
        <f>F35+G35</f>
        <v/>
      </c>
    </row>
    <row r="40" ht="26" customHeight="1">
      <c r="A40" s="6" t="inlineStr">
        <is>
          <t>Documento non valido ai fini fiscali - non costituisce fattura</t>
        </is>
      </c>
      <c r="B40" s="7" t="n"/>
      <c r="C40" s="7" t="n"/>
      <c r="D40" s="7" t="n"/>
      <c r="E40" s="7" t="n"/>
      <c r="F40" s="7" t="n"/>
      <c r="G40" s="7" t="n"/>
    </row>
    <row r="41" ht="8" customHeight="1"/>
    <row r="42" ht="20" customHeight="1">
      <c r="A42" s="8" t="inlineStr">
        <is>
          <t>CONDIZIONI DI PAGAMENTO E VALIDITÀ DELL'OFFERTA</t>
        </is>
      </c>
      <c r="B42" s="9" t="n"/>
      <c r="C42" s="9" t="n"/>
      <c r="D42" s="9" t="n"/>
      <c r="E42" s="9" t="n"/>
      <c r="F42" s="9" t="n"/>
      <c r="G42" s="9" t="n"/>
    </row>
    <row r="43">
      <c r="A43" s="14" t="inlineStr">
        <is>
          <t>Condizioni di pagamento</t>
        </is>
      </c>
      <c r="B43" s="14" t="n"/>
      <c r="C43" s="11" t="inlineStr">
        <is>
          <t>Bonifico bancario 30 giorni data fattura</t>
        </is>
      </c>
      <c r="D43" s="11" t="n"/>
      <c r="E43" s="11" t="n"/>
      <c r="F43" s="11" t="n"/>
      <c r="G43" s="11" t="n"/>
    </row>
    <row r="44">
      <c r="A44" s="14" t="inlineStr">
        <is>
          <t>Coordinate bancarie (IBAN)</t>
        </is>
      </c>
      <c r="B44" s="14" t="n"/>
      <c r="C44" s="11" t="inlineStr">
        <is>
          <t>IT00 X000 0000 0000 0000 0000 000</t>
        </is>
      </c>
      <c r="D44" s="11" t="n"/>
      <c r="E44" s="11" t="n"/>
      <c r="F44" s="11" t="n"/>
      <c r="G44" s="11" t="n"/>
    </row>
    <row r="45">
      <c r="A45" s="14" t="inlineStr">
        <is>
          <t>Validità offerta</t>
        </is>
      </c>
      <c r="B45" s="14" t="n"/>
      <c r="C45" s="11" t="inlineStr">
        <is>
          <t>30 giorni dalla data di emissione</t>
        </is>
      </c>
      <c r="D45" s="11" t="n"/>
      <c r="E45" s="11" t="n"/>
      <c r="F45" s="11" t="n"/>
      <c r="G45" s="11" t="n"/>
    </row>
    <row r="46">
      <c r="A46" s="14" t="inlineStr">
        <is>
          <t>Note</t>
        </is>
      </c>
      <c r="B46" s="14" t="n"/>
      <c r="C46" s="11" t="inlineStr">
        <is>
          <t>Alla conferma seguirà regolare fattura elettronica tramite il Sistema di Interscambio.</t>
        </is>
      </c>
      <c r="D46" s="11" t="n"/>
      <c r="E46" s="11" t="n"/>
      <c r="F46" s="11" t="n"/>
      <c r="G46" s="11" t="n"/>
    </row>
  </sheetData>
  <mergeCells count="39">
    <mergeCell ref="E12:F12"/>
    <mergeCell ref="E10:G10"/>
    <mergeCell ref="A45:B45"/>
    <mergeCell ref="E9:G9"/>
    <mergeCell ref="C45:G45"/>
    <mergeCell ref="E6:G6"/>
    <mergeCell ref="E38:F38"/>
    <mergeCell ref="A40:G40"/>
    <mergeCell ref="A5:C5"/>
    <mergeCell ref="G12"/>
    <mergeCell ref="A8:C8"/>
    <mergeCell ref="C44:G44"/>
    <mergeCell ref="A46:B46"/>
    <mergeCell ref="E13:F13"/>
    <mergeCell ref="A29:C29"/>
    <mergeCell ref="A4:C4"/>
    <mergeCell ref="E7:G7"/>
    <mergeCell ref="A12:B12"/>
    <mergeCell ref="A10:C10"/>
    <mergeCell ref="C12:D12"/>
    <mergeCell ref="A1:G1"/>
    <mergeCell ref="C43:G43"/>
    <mergeCell ref="C46:G46"/>
    <mergeCell ref="A9:C9"/>
    <mergeCell ref="A39:F39"/>
    <mergeCell ref="G13"/>
    <mergeCell ref="A43:B43"/>
    <mergeCell ref="E5:G5"/>
    <mergeCell ref="A6:C6"/>
    <mergeCell ref="E8:G8"/>
    <mergeCell ref="A30:C34"/>
    <mergeCell ref="A13:B13"/>
    <mergeCell ref="A2:G2"/>
    <mergeCell ref="E4:G4"/>
    <mergeCell ref="C13:D13"/>
    <mergeCell ref="E37:F37"/>
    <mergeCell ref="A44:B44"/>
    <mergeCell ref="A7:C7"/>
    <mergeCell ref="A42:G42"/>
  </mergeCells>
  <dataValidations count="2">
    <dataValidation sqref="E5" showDropDown="0" showInputMessage="0" showErrorMessage="1" allowBlank="1" errorTitle="Cliente non in anagrafica" error="Scegli un cliente dal menu a tendina oppure aggiungilo prima nel foglio Anagrafica clienti." type="list">
      <formula1>'Anagrafica clienti'!$B$3:$B$10</formula1>
    </dataValidation>
    <dataValidation sqref="F16:F27" showDropDown="0" showInputMessage="0" showErrorMessage="1" allowBlank="1" errorTitle="Aliquota IVA non valida" error="Scegli un'aliquota fra 22, 10, 5, 4 oppure Esente." type="list">
      <formula1>"22,10,5,4,Esente"</formula1>
    </dataValidation>
  </dataValidations>
  <pageMargins left="0.75" right="0.75" top="1" bottom="1" header="0.5" footer="0.5"/>
  <pageSetup orientation="portrait" paperSize="9" fitToHeight="1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5" customWidth="1" min="1" max="1"/>
    <col width="30" customWidth="1" min="2" max="2"/>
    <col width="24" customWidth="1" min="3" max="3"/>
    <col width="8" customWidth="1" min="4" max="4"/>
    <col width="16" customWidth="1" min="5" max="5"/>
    <col width="7" customWidth="1" min="6" max="6"/>
    <col width="14" customWidth="1" min="7" max="7"/>
    <col width="18" customWidth="1" min="8" max="8"/>
    <col width="30" customWidth="1" min="9" max="9"/>
    <col width="11" customWidth="1" min="10" max="10"/>
    <col width="26" customWidth="1" min="11" max="11"/>
  </cols>
  <sheetData>
    <row r="1" ht="32" customHeight="1">
      <c r="A1" s="5" t="inlineStr">
        <is>
          <t>ANAGRAFICA CLIENTI</t>
        </is>
      </c>
    </row>
    <row r="2" ht="28" customHeight="1">
      <c r="A2" s="16" t="inlineStr">
        <is>
          <t>#</t>
        </is>
      </c>
      <c r="B2" s="16" t="inlineStr">
        <is>
          <t>Ragione sociale</t>
        </is>
      </c>
      <c r="C2" s="16" t="inlineStr">
        <is>
          <t>Indirizzo</t>
        </is>
      </c>
      <c r="D2" s="16" t="inlineStr">
        <is>
          <t>CAP</t>
        </is>
      </c>
      <c r="E2" s="16" t="inlineStr">
        <is>
          <t>Città</t>
        </is>
      </c>
      <c r="F2" s="16" t="inlineStr">
        <is>
          <t>Prov.</t>
        </is>
      </c>
      <c r="G2" s="16" t="inlineStr">
        <is>
          <t>Partita IVA</t>
        </is>
      </c>
      <c r="H2" s="16" t="inlineStr">
        <is>
          <t>Codice fiscale</t>
        </is>
      </c>
      <c r="I2" s="16" t="inlineStr">
        <is>
          <t>Email / PEC</t>
        </is>
      </c>
      <c r="J2" s="16" t="inlineStr">
        <is>
          <t>Codice SDI</t>
        </is>
      </c>
      <c r="K2" s="16" t="inlineStr">
        <is>
          <t>Condizioni di pagamento</t>
        </is>
      </c>
    </row>
    <row r="3">
      <c r="A3" s="34" t="n">
        <v>1</v>
      </c>
      <c r="B3" s="11" t="inlineStr">
        <is>
          <t>Meccanica Brambilla S.r.l.</t>
        </is>
      </c>
      <c r="C3" s="11" t="inlineStr">
        <is>
          <t>Via dell'Artigianato 12</t>
        </is>
      </c>
      <c r="D3" s="11" t="inlineStr">
        <is>
          <t>20064</t>
        </is>
      </c>
      <c r="E3" s="11" t="inlineStr">
        <is>
          <t>Gorgonzola</t>
        </is>
      </c>
      <c r="F3" s="11" t="inlineStr">
        <is>
          <t>MI</t>
        </is>
      </c>
      <c r="G3" s="11" t="inlineStr">
        <is>
          <t>04129830962</t>
        </is>
      </c>
      <c r="H3" s="11" t="inlineStr">
        <is>
          <t>04129830962</t>
        </is>
      </c>
      <c r="I3" s="11" t="inlineStr">
        <is>
          <t>meccanicabrambilla@legalmail.it</t>
        </is>
      </c>
      <c r="J3" s="11" t="inlineStr">
        <is>
          <t>M5UXCR1</t>
        </is>
      </c>
      <c r="K3" s="11" t="inlineStr">
        <is>
          <t>Bonifico 30 gg data fattura</t>
        </is>
      </c>
    </row>
    <row r="4">
      <c r="A4" s="34" t="n">
        <v>2</v>
      </c>
      <c r="B4" s="11" t="inlineStr">
        <is>
          <t>Studio Tecnico Ferraro</t>
        </is>
      </c>
      <c r="C4" s="11" t="inlineStr">
        <is>
          <t>Via Dante 4</t>
        </is>
      </c>
      <c r="D4" s="11" t="inlineStr">
        <is>
          <t>39100</t>
        </is>
      </c>
      <c r="E4" s="11" t="inlineStr">
        <is>
          <t>Bolzano</t>
        </is>
      </c>
      <c r="F4" s="11" t="inlineStr">
        <is>
          <t>BZ</t>
        </is>
      </c>
      <c r="G4" s="11" t="inlineStr">
        <is>
          <t>02847560219</t>
        </is>
      </c>
      <c r="H4" s="11" t="inlineStr">
        <is>
          <t>02847560219</t>
        </is>
      </c>
      <c r="I4" s="11" t="inlineStr">
        <is>
          <t>studioferraro@pec.it</t>
        </is>
      </c>
      <c r="J4" s="11" t="inlineStr">
        <is>
          <t>0000000</t>
        </is>
      </c>
      <c r="K4" s="11" t="inlineStr">
        <is>
          <t>Bonifico vista fattura</t>
        </is>
      </c>
    </row>
    <row r="5">
      <c r="A5" s="34" t="n">
        <v>3</v>
      </c>
      <c r="B5" s="11" t="inlineStr">
        <is>
          <t>Alimentari Rossi S.n.c.</t>
        </is>
      </c>
      <c r="C5" s="11" t="inlineStr">
        <is>
          <t>Via Mazzini 28</t>
        </is>
      </c>
      <c r="D5" s="11" t="inlineStr">
        <is>
          <t>37121</t>
        </is>
      </c>
      <c r="E5" s="11" t="inlineStr">
        <is>
          <t>Verona</t>
        </is>
      </c>
      <c r="F5" s="11" t="inlineStr">
        <is>
          <t>VR</t>
        </is>
      </c>
      <c r="G5" s="11" t="inlineStr">
        <is>
          <t>03918240233</t>
        </is>
      </c>
      <c r="H5" s="11" t="inlineStr">
        <is>
          <t>03918240233</t>
        </is>
      </c>
      <c r="I5" s="11" t="inlineStr">
        <is>
          <t>alimentarirossi@legalmail.it</t>
        </is>
      </c>
      <c r="J5" s="11" t="inlineStr">
        <is>
          <t>SUBM70N</t>
        </is>
      </c>
      <c r="K5" s="11" t="inlineStr">
        <is>
          <t>Bonifico 60 gg data fattura</t>
        </is>
      </c>
    </row>
    <row r="6">
      <c r="A6" s="34" t="n">
        <v>4</v>
      </c>
      <c r="B6" s="11" t="inlineStr">
        <is>
          <t>Logistica Adda S.r.l.</t>
        </is>
      </c>
      <c r="C6" s="11" t="inlineStr">
        <is>
          <t>Via Fermi 9</t>
        </is>
      </c>
      <c r="D6" s="11" t="inlineStr">
        <is>
          <t>26900</t>
        </is>
      </c>
      <c r="E6" s="11" t="inlineStr">
        <is>
          <t>Lodi</t>
        </is>
      </c>
      <c r="F6" s="11" t="inlineStr">
        <is>
          <t>LO</t>
        </is>
      </c>
      <c r="G6" s="11" t="inlineStr">
        <is>
          <t>05284910157</t>
        </is>
      </c>
      <c r="H6" s="11" t="inlineStr">
        <is>
          <t>05284910157</t>
        </is>
      </c>
      <c r="I6" s="11" t="inlineStr">
        <is>
          <t>logisticaadda@pec.it</t>
        </is>
      </c>
      <c r="J6" s="11" t="inlineStr">
        <is>
          <t>M5UXCR1</t>
        </is>
      </c>
      <c r="K6" s="11" t="inlineStr">
        <is>
          <t>Bonifico 30 gg data fattura</t>
        </is>
      </c>
    </row>
    <row r="7">
      <c r="A7" s="34" t="n">
        <v>5</v>
      </c>
      <c r="B7" s="11" t="inlineStr">
        <is>
          <t>Officina Verdi di Verdi Luca</t>
        </is>
      </c>
      <c r="C7" s="11" t="inlineStr">
        <is>
          <t>Via Roma 156</t>
        </is>
      </c>
      <c r="D7" s="11" t="inlineStr">
        <is>
          <t>24047</t>
        </is>
      </c>
      <c r="E7" s="11" t="inlineStr">
        <is>
          <t>Treviglio</t>
        </is>
      </c>
      <c r="F7" s="11" t="inlineStr">
        <is>
          <t>BG</t>
        </is>
      </c>
      <c r="G7" s="11" t="inlineStr">
        <is>
          <t>03671290168</t>
        </is>
      </c>
      <c r="H7" s="11" t="inlineStr">
        <is>
          <t>VRDLCU78D22L400T</t>
        </is>
      </c>
      <c r="I7" s="11" t="inlineStr">
        <is>
          <t>officinaverdi@pec.it</t>
        </is>
      </c>
      <c r="J7" s="11" t="inlineStr">
        <is>
          <t>0000000</t>
        </is>
      </c>
      <c r="K7" s="11" t="inlineStr">
        <is>
          <t>Bonifico vista fattura</t>
        </is>
      </c>
    </row>
    <row r="8">
      <c r="A8" s="34" t="n">
        <v>6</v>
      </c>
      <c r="B8" s="11" t="inlineStr">
        <is>
          <t>Hotel Bellavista S.a.s.</t>
        </is>
      </c>
      <c r="C8" s="11" t="inlineStr">
        <is>
          <t>Via Funivia 21</t>
        </is>
      </c>
      <c r="D8" s="11" t="inlineStr">
        <is>
          <t>23032</t>
        </is>
      </c>
      <c r="E8" s="11" t="inlineStr">
        <is>
          <t>Bormio</t>
        </is>
      </c>
      <c r="F8" s="11" t="inlineStr">
        <is>
          <t>SO</t>
        </is>
      </c>
      <c r="G8" s="11" t="inlineStr">
        <is>
          <t>00914570146</t>
        </is>
      </c>
      <c r="H8" s="11" t="inlineStr">
        <is>
          <t>00914570146</t>
        </is>
      </c>
      <c r="I8" s="11" t="inlineStr">
        <is>
          <t>hotelbellavista@legalmail.it</t>
        </is>
      </c>
      <c r="J8" s="11" t="inlineStr">
        <is>
          <t>USAL8PV</t>
        </is>
      </c>
      <c r="K8" s="11" t="inlineStr">
        <is>
          <t>Bonifico 30 gg fine mese</t>
        </is>
      </c>
    </row>
    <row r="9">
      <c r="A9" s="34" t="n">
        <v>7</v>
      </c>
      <c r="B9" s="11" t="inlineStr">
        <is>
          <t>Elettroimpianti Sud S.r.l.</t>
        </is>
      </c>
      <c r="C9" s="11" t="inlineStr">
        <is>
          <t>Via Napoli 77</t>
        </is>
      </c>
      <c r="D9" s="11" t="inlineStr">
        <is>
          <t>70123</t>
        </is>
      </c>
      <c r="E9" s="11" t="inlineStr">
        <is>
          <t>Bari</t>
        </is>
      </c>
      <c r="F9" s="11" t="inlineStr">
        <is>
          <t>BA</t>
        </is>
      </c>
      <c r="G9" s="11" t="inlineStr">
        <is>
          <t>07481350722</t>
        </is>
      </c>
      <c r="H9" s="11" t="inlineStr">
        <is>
          <t>07481350722</t>
        </is>
      </c>
      <c r="I9" s="11" t="inlineStr">
        <is>
          <t>elettroimpiantisud@pec.it</t>
        </is>
      </c>
      <c r="J9" s="11" t="inlineStr">
        <is>
          <t>J6URRTW</t>
        </is>
      </c>
      <c r="K9" s="11" t="inlineStr">
        <is>
          <t>Bonifico 60 gg data fattura</t>
        </is>
      </c>
    </row>
    <row r="10">
      <c r="A10" s="34" t="n">
        <v>8</v>
      </c>
      <c r="B10" s="11" t="inlineStr">
        <is>
          <t>Cartoleria Bianchi</t>
        </is>
      </c>
      <c r="C10" s="11" t="inlineStr">
        <is>
          <t>Corso Porta Nuova 33</t>
        </is>
      </c>
      <c r="D10" s="11" t="inlineStr">
        <is>
          <t>37122</t>
        </is>
      </c>
      <c r="E10" s="11" t="inlineStr">
        <is>
          <t>Verona</t>
        </is>
      </c>
      <c r="F10" s="11" t="inlineStr">
        <is>
          <t>VR</t>
        </is>
      </c>
      <c r="G10" s="11" t="inlineStr">
        <is>
          <t>04562380237</t>
        </is>
      </c>
      <c r="H10" s="11" t="inlineStr">
        <is>
          <t>BNCMRA69S52L781H</t>
        </is>
      </c>
      <c r="I10" s="11" t="inlineStr">
        <is>
          <t>cartoleriabianchi@pec.it</t>
        </is>
      </c>
      <c r="J10" s="11" t="inlineStr">
        <is>
          <t>0000000</t>
        </is>
      </c>
      <c r="K10" s="11" t="inlineStr">
        <is>
          <t>Bonifico vista fattura</t>
        </is>
      </c>
    </row>
  </sheetData>
  <mergeCells count="1">
    <mergeCell ref="A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1" customWidth="1" min="1" max="1"/>
    <col width="12" customWidth="1" min="2" max="2"/>
    <col width="30" customWidth="1" min="3" max="3"/>
    <col width="14" customWidth="1" min="4" max="4"/>
    <col width="13" customWidth="1" min="5" max="5"/>
    <col width="14" customWidth="1" min="6" max="6"/>
    <col width="13" customWidth="1" min="7" max="7"/>
    <col width="16" customWidth="1" min="8" max="8"/>
    <col width="30" customWidth="1" min="9" max="9"/>
  </cols>
  <sheetData>
    <row r="1" ht="32" customHeight="1">
      <c r="A1" s="5" t="inlineStr">
        <is>
          <t>REGISTRO PROFORMA</t>
        </is>
      </c>
    </row>
    <row r="2" ht="28" customHeight="1">
      <c r="A2" s="16" t="inlineStr">
        <is>
          <t>Numero</t>
        </is>
      </c>
      <c r="B2" s="16" t="inlineStr">
        <is>
          <t>Data</t>
        </is>
      </c>
      <c r="C2" s="16" t="inlineStr">
        <is>
          <t>Cliente</t>
        </is>
      </c>
      <c r="D2" s="16" t="inlineStr">
        <is>
          <t>Imponibile</t>
        </is>
      </c>
      <c r="E2" s="16" t="inlineStr">
        <is>
          <t>IVA</t>
        </is>
      </c>
      <c r="F2" s="16" t="inlineStr">
        <is>
          <t>Totale</t>
        </is>
      </c>
      <c r="G2" s="16" t="inlineStr">
        <is>
          <t>Stato</t>
        </is>
      </c>
      <c r="H2" s="16" t="inlineStr">
        <is>
          <t>Fattura definitiva</t>
        </is>
      </c>
      <c r="I2" s="16" t="inlineStr">
        <is>
          <t>Note</t>
        </is>
      </c>
    </row>
    <row r="3">
      <c r="A3" s="11" t="inlineStr">
        <is>
          <t>PF-001</t>
        </is>
      </c>
      <c r="B3" s="15" t="n">
        <v>46034</v>
      </c>
      <c r="C3" s="11" t="inlineStr">
        <is>
          <t>Meccanica Brambilla S.r.l.</t>
        </is>
      </c>
      <c r="D3" s="19" t="n">
        <v>3145</v>
      </c>
      <c r="E3" s="19" t="n">
        <v>691.9</v>
      </c>
      <c r="F3" s="22">
        <f>D3+E3</f>
        <v/>
      </c>
      <c r="G3" s="35" t="inlineStr">
        <is>
          <t>Fatturata</t>
        </is>
      </c>
      <c r="H3" s="11" t="inlineStr">
        <is>
          <t>FE 12/2026</t>
        </is>
      </c>
      <c r="I3" s="11" t="inlineStr">
        <is>
          <t>Acconto 30% incassato</t>
        </is>
      </c>
    </row>
    <row r="4">
      <c r="A4" s="11" t="inlineStr">
        <is>
          <t>PF-002</t>
        </is>
      </c>
      <c r="B4" s="15" t="n">
        <v>46050</v>
      </c>
      <c r="C4" s="11" t="inlineStr">
        <is>
          <t>Studio Tecnico Ferraro</t>
        </is>
      </c>
      <c r="D4" s="19" t="n">
        <v>980</v>
      </c>
      <c r="E4" s="19" t="n">
        <v>215.6</v>
      </c>
      <c r="F4" s="22">
        <f>D4+E4</f>
        <v/>
      </c>
      <c r="G4" s="35" t="inlineStr">
        <is>
          <t>Fatturata</t>
        </is>
      </c>
      <c r="H4" s="11" t="inlineStr">
        <is>
          <t>FE 15/2026</t>
        </is>
      </c>
      <c r="I4" s="11" t="inlineStr"/>
    </row>
    <row r="5">
      <c r="A5" s="11" t="inlineStr">
        <is>
          <t>PF-003</t>
        </is>
      </c>
      <c r="B5" s="15" t="n">
        <v>46062</v>
      </c>
      <c r="C5" s="11" t="inlineStr">
        <is>
          <t>Alimentari Rossi S.n.c.</t>
        </is>
      </c>
      <c r="D5" s="19" t="n">
        <v>1540</v>
      </c>
      <c r="E5" s="19" t="n">
        <v>338.8</v>
      </c>
      <c r="F5" s="22">
        <f>D5+E5</f>
        <v/>
      </c>
      <c r="G5" s="35" t="inlineStr">
        <is>
          <t>Accettata</t>
        </is>
      </c>
      <c r="H5" s="11" t="inlineStr"/>
      <c r="I5" s="11" t="inlineStr">
        <is>
          <t>In attesa dell'acconto</t>
        </is>
      </c>
    </row>
    <row r="6">
      <c r="A6" s="11" t="inlineStr">
        <is>
          <t>PF-004</t>
        </is>
      </c>
      <c r="B6" s="15" t="n">
        <v>46070</v>
      </c>
      <c r="C6" s="11" t="inlineStr">
        <is>
          <t>Logistica Adda S.r.l.</t>
        </is>
      </c>
      <c r="D6" s="19" t="n">
        <v>2210</v>
      </c>
      <c r="E6" s="19" t="n">
        <v>486.2</v>
      </c>
      <c r="F6" s="22">
        <f>D6+E6</f>
        <v/>
      </c>
      <c r="G6" s="35" t="inlineStr">
        <is>
          <t>Fatturata</t>
        </is>
      </c>
      <c r="H6" s="11" t="inlineStr">
        <is>
          <t>FE 21/2026</t>
        </is>
      </c>
      <c r="I6" s="11" t="inlineStr"/>
    </row>
    <row r="7">
      <c r="A7" s="11" t="inlineStr">
        <is>
          <t>PF-005</t>
        </is>
      </c>
      <c r="B7" s="15" t="n">
        <v>46084</v>
      </c>
      <c r="C7" s="11" t="inlineStr">
        <is>
          <t>Hotel Bellavista S.a.s.</t>
        </is>
      </c>
      <c r="D7" s="19" t="n">
        <v>4480</v>
      </c>
      <c r="E7" s="19" t="n">
        <v>985.6</v>
      </c>
      <c r="F7" s="22">
        <f>D7+E7</f>
        <v/>
      </c>
      <c r="G7" s="35" t="inlineStr">
        <is>
          <t>Accettata</t>
        </is>
      </c>
      <c r="H7" s="11" t="inlineStr"/>
      <c r="I7" s="11" t="inlineStr">
        <is>
          <t>Fattura a fine lavori</t>
        </is>
      </c>
    </row>
    <row r="8">
      <c r="A8" s="11" t="inlineStr">
        <is>
          <t>PF-006</t>
        </is>
      </c>
      <c r="B8" s="15" t="n">
        <v>46102</v>
      </c>
      <c r="C8" s="11" t="inlineStr">
        <is>
          <t>Elettroimpianti Sud S.r.l.</t>
        </is>
      </c>
      <c r="D8" s="19" t="n">
        <v>1320</v>
      </c>
      <c r="E8" s="19" t="n">
        <v>290.4</v>
      </c>
      <c r="F8" s="22">
        <f>D8+E8</f>
        <v/>
      </c>
      <c r="G8" s="35" t="inlineStr">
        <is>
          <t>Inviata</t>
        </is>
      </c>
      <c r="H8" s="11" t="inlineStr"/>
      <c r="I8" s="11" t="inlineStr">
        <is>
          <t>Sollecito programmato</t>
        </is>
      </c>
    </row>
    <row r="9">
      <c r="A9" s="11" t="inlineStr">
        <is>
          <t>PF-007</t>
        </is>
      </c>
      <c r="B9" s="15" t="n">
        <v>46120</v>
      </c>
      <c r="C9" s="11" t="inlineStr">
        <is>
          <t>Officina Verdi di Verdi Luca</t>
        </is>
      </c>
      <c r="D9" s="19" t="n">
        <v>760</v>
      </c>
      <c r="E9" s="19" t="n">
        <v>167.2</v>
      </c>
      <c r="F9" s="22">
        <f>D9+E9</f>
        <v/>
      </c>
      <c r="G9" s="35" t="inlineStr">
        <is>
          <t>Inviata</t>
        </is>
      </c>
      <c r="H9" s="11" t="inlineStr"/>
      <c r="I9" s="11" t="inlineStr"/>
    </row>
    <row r="10">
      <c r="A10" s="11" t="inlineStr">
        <is>
          <t>PF-008</t>
        </is>
      </c>
      <c r="B10" s="15" t="n">
        <v>46127</v>
      </c>
      <c r="C10" s="11" t="inlineStr">
        <is>
          <t>Cartoleria Bianchi</t>
        </is>
      </c>
      <c r="D10" s="19" t="n">
        <v>605</v>
      </c>
      <c r="E10" s="19" t="n">
        <v>133.1</v>
      </c>
      <c r="F10" s="22">
        <f>D10+E10</f>
        <v/>
      </c>
      <c r="G10" s="35" t="inlineStr">
        <is>
          <t>Inviata</t>
        </is>
      </c>
      <c r="H10" s="11" t="inlineStr"/>
      <c r="I10" s="11" t="inlineStr"/>
    </row>
    <row r="11" ht="26" customHeight="1">
      <c r="A11" s="31" t="inlineStr">
        <is>
          <t>TOTALE</t>
        </is>
      </c>
      <c r="B11" s="32" t="n"/>
      <c r="C11" s="32" t="n"/>
      <c r="D11" s="33">
        <f>SUM(D3:D10)</f>
        <v/>
      </c>
      <c r="E11" s="33">
        <f>SUM(E3:E10)</f>
        <v/>
      </c>
      <c r="F11" s="33">
        <f>SUM(F3:F10)</f>
        <v/>
      </c>
      <c r="G11" s="32" t="n"/>
      <c r="H11" s="32" t="n"/>
      <c r="I11" s="32" t="n"/>
    </row>
    <row r="13">
      <c r="A13" s="23" t="inlineStr">
        <is>
          <t>Stato</t>
        </is>
      </c>
      <c r="B13" s="23" t="inlineStr">
        <is>
          <t>N. proforma</t>
        </is>
      </c>
      <c r="C13" s="23" t="inlineStr">
        <is>
          <t>Valore totale</t>
        </is>
      </c>
    </row>
    <row r="14">
      <c r="A14" s="27" t="inlineStr">
        <is>
          <t>Inviata</t>
        </is>
      </c>
      <c r="B14" s="36">
        <f>COUNTIFS($G$3:$G$10,$A14)</f>
        <v/>
      </c>
      <c r="C14" s="22">
        <f>SUMIFS($F$3:$F$10,$G$3:$G$10,$A14)</f>
        <v/>
      </c>
    </row>
    <row r="15">
      <c r="A15" s="27" t="inlineStr">
        <is>
          <t>Accettata</t>
        </is>
      </c>
      <c r="B15" s="36">
        <f>COUNTIFS($G$3:$G$10,$A15)</f>
        <v/>
      </c>
      <c r="C15" s="22">
        <f>SUMIFS($F$3:$F$10,$G$3:$G$10,$A15)</f>
        <v/>
      </c>
    </row>
    <row r="16">
      <c r="A16" s="27" t="inlineStr">
        <is>
          <t>Fatturata</t>
        </is>
      </c>
      <c r="B16" s="36">
        <f>COUNTIFS($G$3:$G$10,$A16)</f>
        <v/>
      </c>
      <c r="C16" s="22">
        <f>SUMIFS($F$3:$F$10,$G$3:$G$10,$A16)</f>
        <v/>
      </c>
    </row>
    <row r="18">
      <c r="A18" s="37" t="inlineStr">
        <is>
          <t>Aggiorna lo stato a Fatturata quando emetti la fattura elettronica e annota qui il numero del documento definitivo.</t>
        </is>
      </c>
    </row>
  </sheetData>
  <mergeCells count="3">
    <mergeCell ref="A1:I1"/>
    <mergeCell ref="A18:I18"/>
    <mergeCell ref="A11:C11"/>
  </mergeCells>
  <conditionalFormatting sqref="G3:G10">
    <cfRule type="cellIs" priority="1" operator="equal" dxfId="0">
      <formula>"Inviata"</formula>
    </cfRule>
    <cfRule type="cellIs" priority="2" operator="equal" dxfId="1">
      <formula>"Accettata"</formula>
    </cfRule>
    <cfRule type="cellIs" priority="3" operator="equal" dxfId="2">
      <formula>"Fatturata"</formula>
    </cfRule>
  </conditionalFormatting>
  <conditionalFormatting sqref="A14:A16">
    <cfRule type="cellIs" priority="4" operator="equal" dxfId="0">
      <formula>"Inviata"</formula>
    </cfRule>
    <cfRule type="cellIs" priority="5" operator="equal" dxfId="1">
      <formula>"Accettata"</formula>
    </cfRule>
    <cfRule type="cellIs" priority="6" operator="equal" dxfId="2">
      <formula>"Fatturata"</formula>
    </cfRule>
  </conditionalFormatting>
  <dataValidations count="1">
    <dataValidation sqref="G3:G10" showDropDown="0" showInputMessage="0" showErrorMessage="1" allowBlank="1" errorTitle="Stato non valido" error="Scegli uno stato fra Inviata, Accettata o Fatturata." type="list">
      <formula1>"Inviata,Accettata,Fatturata"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SynSphere Italia</dc:creator>
  <dc:title xmlns:dc="http://purl.org/dc/elements/1.1/">Template fattura proforma — SynSphere</dc:title>
  <dc:description xmlns:dc="http://purl.org/dc/elements/1.1/">Fattura proforma per PMI italiane: modulo A4 print-ready con anagrafica clienti, riepilogo IVA per aliquota e registro stati. https://www.synsphere.it</dc:description>
  <dcterms:created xmlns:dcterms="http://purl.org/dc/terms/" xmlns:xsi="http://www.w3.org/2001/XMLSchema-instance" xsi:type="dcterms:W3CDTF">2026-06-12T12:23:08Z</dcterms:created>
  <dcterms:modified xmlns:dcterms="http://purl.org/dc/terms/" xmlns:xsi="http://www.w3.org/2001/XMLSchema-instance" xsi:type="dcterms:W3CDTF">2026-06-12T12:23:08Z</dcterms:modified>
</cp:coreProperties>
</file>